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<sst xmlns="http://schemas.openxmlformats.org/spreadsheetml/2006/main" count="237" uniqueCount="123">
  <si>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</si>
  <si>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</si>
  <si>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</si>
  <si>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</si>
  <si>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</si>
  <si>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</si>
  <si>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</si>
  <si>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</si>
  <si>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</si>
  <si>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</si>
  <si>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</si>
  <si>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</si>
  <si>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</si>
  <si>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</si>
  <si>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</si>
  <si>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</si>
  <si>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</si>
  <si>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</si>
  <si>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</si>
  <si>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</si>
  <si>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</si>
  <si>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</si>
  <si>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</si>
  <si>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</si>
  <si>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</si>
  <si>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</si>
  <si>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</si>
  <si>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</si>
  <si>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</si>
  <si>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</si>
  <si>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</si>
  <si>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</si>
  <si>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</si>
  <si>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</si>
  <si>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</si>
  <si>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</si>
  <si>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</si>
  <si>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</si>
  <si>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</si>
  <si>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</si>
  <si>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</si>
  <si>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</si>
  <si>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</si>
  <si>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</si>
  <si>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</si>
  <si>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</si>
  <si>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</si>
  <si>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</si>
  <si>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</si>
  <si>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</si>
  <si>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</si>
  <si>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</si>
  <si>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</si>
  <si>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</si>
  <si>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</si>
  <si>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</si>
  <si>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</si>
  <si>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</si>
  <si>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</si>
  <si>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</si>
  <si>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</si>
  <si>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</si>
  <si>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</si>
  <si>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</si>
  <si>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</si>
  <si>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</si>
  <si>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</si>
  <si>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</si>
  <si>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</si>
  <si>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</si>
  <si>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</si>
  <si>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</si>
  <si>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</si>
  <si>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</si>
  <si>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</si>
  <si>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</si>
  <si>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</si>
  <si>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</si>
  <si>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</si>
  <si>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</si>
  <si>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</si>
  <si>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</si>
  <si>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</si>
  <si>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</si>
  <si>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</si>
  <si>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</si>
  <si>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</si>
  <si>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</si>
  <si>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</si>
  <si>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</si>
  <si>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</si>
  <si>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</si>
  <si>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</si>
  <si>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</si>
  <si>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</si>
  <si>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</si>
  <si>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</si>
  <si>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</si>
  <si>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</si>
  <si>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</si>
  <si>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</si>
  <si>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</si>
  <si>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</si>
  <si>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</si>
  <si>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</si>
  <si>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</si>
  <si>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</si>
  <si>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朝倉市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</si>
  <si>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</si>
  <si>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</si>
  <si>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</si>
  <si>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</si>
  <si>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</si>
  <si>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</si>
  <si>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</si>
  <si>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</si>
  <si>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</si>
  <si>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</si>
  <si>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</si>
  <si>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</si>
  <si>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施設の老朽化は顕著であり、維持管理費が増加傾向である。計画的な更新事業について補助事業等の活用を検討する必要がある。</t>
    <rPh sb="0" eb="2">
      <t>シセツ</t>
    </rPh>
    <rPh sb="3" eb="6">
      <t>ロウキュウカ</t>
    </rPh>
    <rPh sb="7" eb="9">
      <t>ケンチョ</t>
    </rPh>
    <rPh sb="13" eb="15">
      <t>イジ</t>
    </rPh>
    <rPh sb="15" eb="18">
      <t>カンリヒ</t>
    </rPh>
    <rPh sb="19" eb="21">
      <t>ゾウカ</t>
    </rPh>
    <rPh sb="21" eb="23">
      <t>ケイコウ</t>
    </rPh>
    <rPh sb="27" eb="30">
      <t>ケイカクテキ</t>
    </rPh>
    <rPh sb="31" eb="33">
      <t>コウシン</t>
    </rPh>
    <rPh sb="33" eb="35">
      <t>ジギョウ</t>
    </rPh>
    <rPh sb="39" eb="41">
      <t>ホジョ</t>
    </rPh>
    <rPh sb="41" eb="43">
      <t>ジギョウ</t>
    </rPh>
    <rPh sb="43" eb="44">
      <t>トウ</t>
    </rPh>
    <rPh sb="45" eb="47">
      <t>カツヨウ</t>
    </rPh>
    <rPh sb="48" eb="50">
      <t>ケントウ</t>
    </rPh>
    <rPh sb="52" eb="54">
      <t>ヒツヨウ</t>
    </rPh>
    <phoneticPr fontId="4"/>
  </si>
  <si>
    <t>　簡易水道の経営状況は一般会計からの繰入金に依存している比率が高く、給水区域の地理的状況からも今後需要者の増加が見込めないことや、施設の老朽化による維持管理費の増加などから、今後も厳しい経営状況が続くと見込まれる。</t>
    <rPh sb="1" eb="3">
      <t>カンイ</t>
    </rPh>
    <rPh sb="3" eb="5">
      <t>スイドウ</t>
    </rPh>
    <rPh sb="6" eb="8">
      <t>ケイエイ</t>
    </rPh>
    <rPh sb="8" eb="10">
      <t>ジョウキョウ</t>
    </rPh>
    <rPh sb="11" eb="13">
      <t>イッパン</t>
    </rPh>
    <rPh sb="13" eb="15">
      <t>カイケイ</t>
    </rPh>
    <rPh sb="18" eb="21">
      <t>クリイレキン</t>
    </rPh>
    <rPh sb="22" eb="24">
      <t>イゾン</t>
    </rPh>
    <rPh sb="28" eb="30">
      <t>ヒリツ</t>
    </rPh>
    <rPh sb="31" eb="32">
      <t>タカ</t>
    </rPh>
    <rPh sb="34" eb="36">
      <t>キュウスイ</t>
    </rPh>
    <rPh sb="36" eb="38">
      <t>クイキ</t>
    </rPh>
    <rPh sb="39" eb="42">
      <t>チリテキ</t>
    </rPh>
    <rPh sb="42" eb="44">
      <t>ジョウキョウ</t>
    </rPh>
    <rPh sb="47" eb="49">
      <t>コンゴ</t>
    </rPh>
    <rPh sb="49" eb="52">
      <t>ジュヨウシャ</t>
    </rPh>
    <rPh sb="53" eb="55">
      <t>ゾウカ</t>
    </rPh>
    <rPh sb="56" eb="58">
      <t>ミコ</t>
    </rPh>
    <rPh sb="65" eb="67">
      <t>シセツ</t>
    </rPh>
    <rPh sb="68" eb="71">
      <t>ロウキュウカ</t>
    </rPh>
    <rPh sb="74" eb="76">
      <t>イジ</t>
    </rPh>
    <rPh sb="76" eb="78">
      <t>カンリ</t>
    </rPh>
    <rPh sb="78" eb="79">
      <t>ヒ</t>
    </rPh>
    <rPh sb="80" eb="82">
      <t>ゾウカ</t>
    </rPh>
    <rPh sb="87" eb="89">
      <t>コンゴ</t>
    </rPh>
    <rPh sb="90" eb="91">
      <t>キビ</t>
    </rPh>
    <rPh sb="93" eb="95">
      <t>ケイエイ</t>
    </rPh>
    <rPh sb="95" eb="97">
      <t>ジョウキョウ</t>
    </rPh>
    <rPh sb="98" eb="99">
      <t>ツヅ</t>
    </rPh>
    <rPh sb="101" eb="103">
      <t>ミコ</t>
    </rPh>
    <phoneticPr fontId="4"/>
  </si>
  <si>
    <t>　経営については、一般会計からの繰入金に依存している。このため財政的に厳しい状況に置かれており老朽施設の更新が進んでいない。
　今後も同様の状況が続くものと思われるため、上水道との統合も視野に様々な方策を検討していかなければならない。</t>
    <rPh sb="1" eb="3">
      <t>ケイエイ</t>
    </rPh>
    <rPh sb="9" eb="11">
      <t>イッパン</t>
    </rPh>
    <rPh sb="11" eb="13">
      <t>カイケイ</t>
    </rPh>
    <rPh sb="16" eb="19">
      <t>クリイレキン</t>
    </rPh>
    <rPh sb="20" eb="22">
      <t>イゾン</t>
    </rPh>
    <rPh sb="31" eb="34">
      <t>ザイセイテキ</t>
    </rPh>
    <rPh sb="35" eb="36">
      <t>キビ</t>
    </rPh>
    <rPh sb="38" eb="40">
      <t>ジョウキョウ</t>
    </rPh>
    <rPh sb="41" eb="42">
      <t>オ</t>
    </rPh>
    <rPh sb="47" eb="49">
      <t>ロウキュウ</t>
    </rPh>
    <rPh sb="49" eb="51">
      <t>シセツ</t>
    </rPh>
    <rPh sb="52" eb="54">
      <t>コウシン</t>
    </rPh>
    <rPh sb="55" eb="56">
      <t>スス</t>
    </rPh>
    <rPh sb="64" eb="66">
      <t>コンゴ</t>
    </rPh>
    <rPh sb="67" eb="69">
      <t>ドウヨウ</t>
    </rPh>
    <rPh sb="70" eb="72">
      <t>ジョウキョウ</t>
    </rPh>
    <rPh sb="73" eb="74">
      <t>ツヅ</t>
    </rPh>
    <rPh sb="78" eb="79">
      <t>オモ</t>
    </rPh>
    <rPh sb="85" eb="88">
      <t>ジョウスイドウ</t>
    </rPh>
    <rPh sb="90" eb="92">
      <t>トウゴウ</t>
    </rPh>
    <rPh sb="93" eb="95">
      <t>シヤ</t>
    </rPh>
    <rPh sb="96" eb="98">
      <t>サマザマ</t>
    </rPh>
    <rPh sb="99" eb="101">
      <t>ホウサク</t>
    </rPh>
    <rPh sb="102" eb="10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</si>
</sst>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029632"/>
        <c:axId val="1290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29029632"/>
        <c:axId val="129031552"/>
      </c:lineChart>
      <c:dateAx>
        <c:axId val="129029632"/>
        <c:scaling>
          <c:orientation val="minMax"/>
        </c:scaling>
        <c:delete val="1"/>
        <c:axPos val="b"/>
        <c:numFmt formatCode="ge" sourceLinked="1"/>
        <c:majorTickMark val="none"/>
        <c:minorTickMark val="none"/>
        <c:tickLblPos val="none"/>
        <c:crossAx val="129031552"/>
        <c:crosses val="autoZero"/>
        <c:auto val="1"/>
        <c:lblOffset val="100"/>
        <c:baseTimeUnit val="years"/>
      </c:dateAx>
      <c:valAx>
        <c:axId val="1290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58.61</c:v>
                </c:pt>
                <c:pt idx="1">
                  <c:v>69.37</c:v>
                </c:pt>
                <c:pt idx="2">
                  <c:v>69.02</c:v>
                </c:pt>
                <c:pt idx="3">
                  <c:v>82.55</c:v>
                </c:pt>
                <c:pt idx="4">
                  <c:v>86.6</c:v>
                </c:pt>
              </c:numCache>
            </c:numRef>
          </c:val>
        </c:ser>
        <c:dLbls>
          <c:showLegendKey val="0"/>
          <c:showVal val="0"/>
          <c:showCatName val="0"/>
          <c:showSerName val="0"/>
          <c:showPercent val="0"/>
          <c:showBubbleSize val="0"/>
        </c:dLbls>
        <c:gapWidth val="150"/>
        <c:axId val="129963904"/>
        <c:axId val="1299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29963904"/>
        <c:axId val="129970176"/>
      </c:lineChart>
      <c:dateAx>
        <c:axId val="129963904"/>
        <c:scaling>
          <c:orientation val="minMax"/>
        </c:scaling>
        <c:delete val="1"/>
        <c:axPos val="b"/>
        <c:numFmt formatCode="ge" sourceLinked="1"/>
        <c:majorTickMark val="none"/>
        <c:minorTickMark val="none"/>
        <c:tickLblPos val="none"/>
        <c:crossAx val="129970176"/>
        <c:crosses val="autoZero"/>
        <c:auto val="1"/>
        <c:lblOffset val="100"/>
        <c:baseTimeUnit val="years"/>
      </c:dateAx>
      <c:valAx>
        <c:axId val="1299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c:v>
                </c:pt>
                <c:pt idx="1">
                  <c:v>80</c:v>
                </c:pt>
                <c:pt idx="2">
                  <c:v>90</c:v>
                </c:pt>
                <c:pt idx="3">
                  <c:v>90</c:v>
                </c:pt>
                <c:pt idx="4">
                  <c:v>90</c:v>
                </c:pt>
              </c:numCache>
            </c:numRef>
          </c:val>
        </c:ser>
        <c:dLbls>
          <c:showLegendKey val="0"/>
          <c:showVal val="0"/>
          <c:showCatName val="0"/>
          <c:showSerName val="0"/>
          <c:showPercent val="0"/>
          <c:showBubbleSize val="0"/>
        </c:dLbls>
        <c:gapWidth val="150"/>
        <c:axId val="129992192"/>
        <c:axId val="1299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29992192"/>
        <c:axId val="129994112"/>
      </c:lineChart>
      <c:dateAx>
        <c:axId val="129992192"/>
        <c:scaling>
          <c:orientation val="minMax"/>
        </c:scaling>
        <c:delete val="1"/>
        <c:axPos val="b"/>
        <c:numFmt formatCode="ge" sourceLinked="1"/>
        <c:majorTickMark val="none"/>
        <c:minorTickMark val="none"/>
        <c:tickLblPos val="none"/>
        <c:crossAx val="129994112"/>
        <c:crosses val="autoZero"/>
        <c:auto val="1"/>
        <c:lblOffset val="100"/>
        <c:baseTimeUnit val="years"/>
      </c:dateAx>
      <c:valAx>
        <c:axId val="1299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29389696"/>
        <c:axId val="1293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29389696"/>
        <c:axId val="129391616"/>
      </c:lineChart>
      <c:dateAx>
        <c:axId val="129389696"/>
        <c:scaling>
          <c:orientation val="minMax"/>
        </c:scaling>
        <c:delete val="1"/>
        <c:axPos val="b"/>
        <c:numFmt formatCode="ge" sourceLinked="1"/>
        <c:majorTickMark val="none"/>
        <c:minorTickMark val="none"/>
        <c:tickLblPos val="none"/>
        <c:crossAx val="129391616"/>
        <c:crosses val="autoZero"/>
        <c:auto val="1"/>
        <c:lblOffset val="100"/>
        <c:baseTimeUnit val="years"/>
      </c:dateAx>
      <c:valAx>
        <c:axId val="1293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426944"/>
        <c:axId val="1294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426944"/>
        <c:axId val="129428480"/>
      </c:lineChart>
      <c:dateAx>
        <c:axId val="129426944"/>
        <c:scaling>
          <c:orientation val="minMax"/>
        </c:scaling>
        <c:delete val="1"/>
        <c:axPos val="b"/>
        <c:numFmt formatCode="ge" sourceLinked="1"/>
        <c:majorTickMark val="none"/>
        <c:minorTickMark val="none"/>
        <c:tickLblPos val="none"/>
        <c:crossAx val="129428480"/>
        <c:crosses val="autoZero"/>
        <c:auto val="1"/>
        <c:lblOffset val="100"/>
        <c:baseTimeUnit val="years"/>
      </c:dateAx>
      <c:valAx>
        <c:axId val="1294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278336"/>
        <c:axId val="1292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278336"/>
        <c:axId val="129280256"/>
      </c:lineChart>
      <c:dateAx>
        <c:axId val="129278336"/>
        <c:scaling>
          <c:orientation val="minMax"/>
        </c:scaling>
        <c:delete val="1"/>
        <c:axPos val="b"/>
        <c:numFmt formatCode="ge" sourceLinked="1"/>
        <c:majorTickMark val="none"/>
        <c:minorTickMark val="none"/>
        <c:tickLblPos val="none"/>
        <c:crossAx val="129280256"/>
        <c:crosses val="autoZero"/>
        <c:auto val="1"/>
        <c:lblOffset val="100"/>
        <c:baseTimeUnit val="years"/>
      </c:dateAx>
      <c:valAx>
        <c:axId val="1292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576960"/>
        <c:axId val="1295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576960"/>
        <c:axId val="129578880"/>
      </c:lineChart>
      <c:dateAx>
        <c:axId val="129576960"/>
        <c:scaling>
          <c:orientation val="minMax"/>
        </c:scaling>
        <c:delete val="1"/>
        <c:axPos val="b"/>
        <c:numFmt formatCode="ge" sourceLinked="1"/>
        <c:majorTickMark val="none"/>
        <c:minorTickMark val="none"/>
        <c:tickLblPos val="none"/>
        <c:crossAx val="129578880"/>
        <c:crosses val="autoZero"/>
        <c:auto val="1"/>
        <c:lblOffset val="100"/>
        <c:baseTimeUnit val="years"/>
      </c:dateAx>
      <c:valAx>
        <c:axId val="1295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592704"/>
        <c:axId val="1296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592704"/>
        <c:axId val="129607168"/>
      </c:lineChart>
      <c:dateAx>
        <c:axId val="129592704"/>
        <c:scaling>
          <c:orientation val="minMax"/>
        </c:scaling>
        <c:delete val="1"/>
        <c:axPos val="b"/>
        <c:numFmt formatCode="ge" sourceLinked="1"/>
        <c:majorTickMark val="none"/>
        <c:minorTickMark val="none"/>
        <c:tickLblPos val="none"/>
        <c:crossAx val="129607168"/>
        <c:crosses val="autoZero"/>
        <c:auto val="1"/>
        <c:lblOffset val="100"/>
        <c:baseTimeUnit val="years"/>
      </c:dateAx>
      <c:valAx>
        <c:axId val="1296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764352"/>
        <c:axId val="1297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29764352"/>
        <c:axId val="129766528"/>
      </c:lineChart>
      <c:dateAx>
        <c:axId val="129764352"/>
        <c:scaling>
          <c:orientation val="minMax"/>
        </c:scaling>
        <c:delete val="1"/>
        <c:axPos val="b"/>
        <c:numFmt formatCode="ge" sourceLinked="1"/>
        <c:majorTickMark val="none"/>
        <c:minorTickMark val="none"/>
        <c:tickLblPos val="none"/>
        <c:crossAx val="129766528"/>
        <c:crosses val="autoZero"/>
        <c:auto val="1"/>
        <c:lblOffset val="100"/>
        <c:baseTimeUnit val="years"/>
      </c:dateAx>
      <c:valAx>
        <c:axId val="1297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42.93</c:v>
                </c:pt>
                <c:pt idx="1">
                  <c:v>42.46</c:v>
                </c:pt>
                <c:pt idx="2">
                  <c:v>31.86</c:v>
                </c:pt>
                <c:pt idx="3">
                  <c:v>21.8</c:v>
                </c:pt>
                <c:pt idx="4">
                  <c:v>19.07</c:v>
                </c:pt>
              </c:numCache>
            </c:numRef>
          </c:val>
        </c:ser>
        <c:dLbls>
          <c:showLegendKey val="0"/>
          <c:showVal val="0"/>
          <c:showCatName val="0"/>
          <c:showSerName val="0"/>
          <c:showPercent val="0"/>
          <c:showBubbleSize val="0"/>
        </c:dLbls>
        <c:gapWidth val="150"/>
        <c:axId val="129813120"/>
        <c:axId val="1298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29813120"/>
        <c:axId val="129893120"/>
      </c:lineChart>
      <c:dateAx>
        <c:axId val="129813120"/>
        <c:scaling>
          <c:orientation val="minMax"/>
        </c:scaling>
        <c:delete val="1"/>
        <c:axPos val="b"/>
        <c:numFmt formatCode="ge" sourceLinked="1"/>
        <c:majorTickMark val="none"/>
        <c:minorTickMark val="none"/>
        <c:tickLblPos val="none"/>
        <c:crossAx val="129893120"/>
        <c:crosses val="autoZero"/>
        <c:auto val="1"/>
        <c:lblOffset val="100"/>
        <c:baseTimeUnit val="years"/>
      </c:dateAx>
      <c:valAx>
        <c:axId val="1298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136.65</c:v>
                </c:pt>
                <c:pt idx="1">
                  <c:v>123.77</c:v>
                </c:pt>
                <c:pt idx="2">
                  <c:v>152.36000000000001</c:v>
                </c:pt>
                <c:pt idx="3">
                  <c:v>184.93</c:v>
                </c:pt>
                <c:pt idx="4">
                  <c:v>194.09</c:v>
                </c:pt>
              </c:numCache>
            </c:numRef>
          </c:val>
        </c:ser>
        <c:dLbls>
          <c:showLegendKey val="0"/>
          <c:showVal val="0"/>
          <c:showCatName val="0"/>
          <c:showSerName val="0"/>
          <c:showPercent val="0"/>
          <c:showBubbleSize val="0"/>
        </c:dLbls>
        <c:gapWidth val="150"/>
        <c:axId val="129906944"/>
        <c:axId val="1299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29906944"/>
        <c:axId val="129933696"/>
      </c:lineChart>
      <c:dateAx>
        <c:axId val="129906944"/>
        <c:scaling>
          <c:orientation val="minMax"/>
        </c:scaling>
        <c:delete val="1"/>
        <c:axPos val="b"/>
        <c:numFmt formatCode="ge" sourceLinked="1"/>
        <c:majorTickMark val="none"/>
        <c:minorTickMark val="none"/>
        <c:tickLblPos val="none"/>
        <c:crossAx val="129933696"/>
        <c:crosses val="autoZero"/>
        <c:auto val="1"/>
        <c:lblOffset val="100"/>
        <c:baseTimeUnit val="years"/>
      </c:dateAx>
      <c:valAx>
        <c:axId val="1299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8"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福岡県　朝倉市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119</v>
      </c>
      <c r="AE8" s="74"/>
      <c r="AF8" s="74"/>
      <c r="AG8" s="74"/>
      <c r="AH8" s="74"/>
      <c r="AI8" s="74"/>
      <c r="AJ8" s="74"/>
      <c r="AK8" s="2"/>
      <c r="AL8" s="67">
        <f>データ!$R$6</f>
        <v>54740</v>
      </c>
      <c r="AM8" s="67"/>
      <c r="AN8" s="67"/>
      <c r="AO8" s="67"/>
      <c r="AP8" s="67"/>
      <c r="AQ8" s="67"/>
      <c r="AR8" s="67"/>
      <c r="AS8" s="67"/>
      <c r="AT8" s="66">
        <f>データ!$S$6</f>
        <v>246.71</v>
      </c>
      <c r="AU8" s="66"/>
      <c r="AV8" s="66"/>
      <c r="AW8" s="66"/>
      <c r="AX8" s="66"/>
      <c r="AY8" s="66"/>
      <c r="AZ8" s="66"/>
      <c r="BA8" s="66"/>
      <c r="BB8" s="66">
        <f>データ!$T$6</f>
        <v>221.88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0.45</v>
      </c>
      <c r="Q10" s="66"/>
      <c r="R10" s="66"/>
      <c r="S10" s="66"/>
      <c r="T10" s="66"/>
      <c r="U10" s="66"/>
      <c r="V10" s="66"/>
      <c r="W10" s="67">
        <f>データ!$Q$6</f>
        <v>1890</v>
      </c>
      <c r="X10" s="67"/>
      <c r="Y10" s="67"/>
      <c r="Z10" s="67"/>
      <c r="AA10" s="67"/>
      <c r="AB10" s="67"/>
      <c r="AC10" s="67"/>
      <c r="AD10" s="2"/>
      <c r="AE10" s="2"/>
      <c r="AF10" s="2"/>
      <c r="AG10" s="2"/>
      <c r="AH10" s="2"/>
      <c r="AI10" s="2"/>
      <c r="AJ10" s="2"/>
      <c r="AK10" s="2"/>
      <c r="AL10" s="67">
        <f>データ!$U$6</f>
        <v>243</v>
      </c>
      <c r="AM10" s="67"/>
      <c r="AN10" s="67"/>
      <c r="AO10" s="67"/>
      <c r="AP10" s="67"/>
      <c r="AQ10" s="67"/>
      <c r="AR10" s="67"/>
      <c r="AS10" s="67"/>
      <c r="AT10" s="66">
        <f>データ!$V$6</f>
        <v>0.26</v>
      </c>
      <c r="AU10" s="66"/>
      <c r="AV10" s="66"/>
      <c r="AW10" s="66"/>
      <c r="AX10" s="66"/>
      <c r="AY10" s="66"/>
      <c r="AZ10" s="66"/>
      <c r="BA10" s="66"/>
      <c r="BB10" s="66">
        <f>データ!$W$6</f>
        <v>934.62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402281</v>
      </c>
      <c r="D6" s="34">
        <f t="shared" si="3"/>
        <v>47</v>
      </c>
      <c r="E6" s="34">
        <f t="shared" si="3"/>
        <v>1</v>
      </c>
      <c r="F6" s="34">
        <f t="shared" si="3"/>
        <v>0</v>
      </c>
      <c r="G6" s="34">
        <f t="shared" si="3"/>
        <v>0</v>
      </c>
      <c r="H6" s="34" t="str">
        <f t="shared" si="3"/>
        <v>福岡県　朝倉市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0.45</v>
      </c>
      <c r="Q6" s="35">
        <f t="shared" si="3"/>
        <v>1890</v>
      </c>
      <c r="R6" s="35">
        <f t="shared" si="3"/>
        <v>54740</v>
      </c>
      <c r="S6" s="35">
        <f t="shared" si="3"/>
        <v>246.71</v>
      </c>
      <c r="T6" s="35">
        <f t="shared" si="3"/>
        <v>221.88</v>
      </c>
      <c r="U6" s="35">
        <f t="shared" si="3"/>
        <v>243</v>
      </c>
      <c r="V6" s="35">
        <f t="shared" si="3"/>
        <v>0.26</v>
      </c>
      <c r="W6" s="35">
        <f t="shared" si="3"/>
        <v>934.62</v>
      </c>
      <c r="X6" s="36">
        <f>IF(X7="",NA(),X7)</f>
        <v>100</v>
      </c>
      <c r="Y6" s="36">
        <f t="shared" ref="Y6:AG6" si="4">IF(Y7="",NA(),Y7)</f>
        <v>100</v>
      </c>
      <c r="Z6" s="36">
        <f t="shared" si="4"/>
        <v>100</v>
      </c>
      <c r="AA6" s="36">
        <f t="shared" si="4"/>
        <v>100</v>
      </c>
      <c r="AB6" s="36">
        <f t="shared" si="4"/>
        <v>100</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1496.15</v>
      </c>
      <c r="BK6" s="36">
        <f t="shared" si="7"/>
        <v>1462.56</v>
      </c>
      <c r="BL6" s="36">
        <f t="shared" si="7"/>
        <v>1486.62</v>
      </c>
      <c r="BM6" s="36">
        <f t="shared" si="7"/>
        <v>1510.14</v>
      </c>
      <c r="BN6" s="36">
        <f t="shared" si="7"/>
        <v>1595.62</v>
      </c>
      <c r="BO6" s="35" t="str">
        <f>IF(BO7="","",IF(BO7="-","【-】","【"&amp;SUBSTITUTE(TEXT(BO7,"#,##0.00"),"-","△")&amp;"】"))</f>
        <v>【1,280.76】</v>
      </c>
      <c r="BP6" s="36">
        <f>IF(BP7="",NA(),BP7)</f>
        <v>42.93</v>
      </c>
      <c r="BQ6" s="36">
        <f t="shared" ref="BQ6:BY6" si="8">IF(BQ7="",NA(),BQ7)</f>
        <v>42.46</v>
      </c>
      <c r="BR6" s="36">
        <f t="shared" si="8"/>
        <v>31.86</v>
      </c>
      <c r="BS6" s="36">
        <f t="shared" si="8"/>
        <v>21.8</v>
      </c>
      <c r="BT6" s="36">
        <f t="shared" si="8"/>
        <v>19.07</v>
      </c>
      <c r="BU6" s="36">
        <f t="shared" si="8"/>
        <v>33.01</v>
      </c>
      <c r="BV6" s="36">
        <f t="shared" si="8"/>
        <v>32.39</v>
      </c>
      <c r="BW6" s="36">
        <f t="shared" si="8"/>
        <v>24.39</v>
      </c>
      <c r="BX6" s="36">
        <f t="shared" si="8"/>
        <v>22.67</v>
      </c>
      <c r="BY6" s="36">
        <f t="shared" si="8"/>
        <v>37.92</v>
      </c>
      <c r="BZ6" s="35" t="str">
        <f>IF(BZ7="","",IF(BZ7="-","【-】","【"&amp;SUBSTITUTE(TEXT(BZ7,"#,##0.00"),"-","△")&amp;"】"))</f>
        <v>【53.06】</v>
      </c>
      <c r="CA6" s="36">
        <f>IF(CA7="",NA(),CA7)</f>
        <v>136.65</v>
      </c>
      <c r="CB6" s="36">
        <f t="shared" ref="CB6:CJ6" si="9">IF(CB7="",NA(),CB7)</f>
        <v>123.77</v>
      </c>
      <c r="CC6" s="36">
        <f t="shared" si="9"/>
        <v>152.36000000000001</v>
      </c>
      <c r="CD6" s="36">
        <f t="shared" si="9"/>
        <v>184.93</v>
      </c>
      <c r="CE6" s="36">
        <f t="shared" si="9"/>
        <v>194.09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58.61</v>
      </c>
      <c r="CM6" s="36">
        <f t="shared" ref="CM6:CU6" si="10">IF(CM7="",NA(),CM7)</f>
        <v>69.37</v>
      </c>
      <c r="CN6" s="36">
        <f t="shared" si="10"/>
        <v>69.02</v>
      </c>
      <c r="CO6" s="36">
        <f t="shared" si="10"/>
        <v>82.55</v>
      </c>
      <c r="CP6" s="36">
        <f t="shared" si="10"/>
        <v>86.6</v>
      </c>
      <c r="CQ6" s="36">
        <f t="shared" si="10"/>
        <v>51.11</v>
      </c>
      <c r="CR6" s="36">
        <f t="shared" si="10"/>
        <v>50.49</v>
      </c>
      <c r="CS6" s="36">
        <f t="shared" si="10"/>
        <v>48.36</v>
      </c>
      <c r="CT6" s="36">
        <f t="shared" si="10"/>
        <v>48.7</v>
      </c>
      <c r="CU6" s="36">
        <f t="shared" si="10"/>
        <v>46.9</v>
      </c>
      <c r="CV6" s="35" t="str">
        <f>IF(CV7="","",IF(CV7="-","【-】","【"&amp;SUBSTITUTE(TEXT(CV7,"#,##0.00"),"-","△")&amp;"】"))</f>
        <v>【56.28】</v>
      </c>
      <c r="CW6" s="36">
        <f>IF(CW7="",NA(),CW7)</f>
        <v>80</v>
      </c>
      <c r="CX6" s="36">
        <f t="shared" ref="CX6:DF6" si="11">IF(CX7="",NA(),CX7)</f>
        <v>80</v>
      </c>
      <c r="CY6" s="36">
        <f t="shared" si="11"/>
        <v>90</v>
      </c>
      <c r="CZ6" s="36">
        <f t="shared" si="11"/>
        <v>90</v>
      </c>
      <c r="DA6" s="36">
        <f t="shared" si="11"/>
        <v>90</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402281</v>
      </c>
      <c r="D7" s="38">
        <v>47</v>
      </c>
      <c r="E7" s="38">
        <v>1</v>
      </c>
      <c r="F7" s="38">
        <v>0</v>
      </c>
      <c r="G7" s="38">
        <v>0</v>
      </c>
      <c r="H7" s="38" t="s">
        <v>107</v>
      </c>
      <c r="I7" s="38" t="s">
        <v>108</v>
      </c>
      <c r="J7" s="38" t="s">
        <v>109</v>
      </c>
      <c r="K7" s="38" t="s">
        <v>110</v>
      </c>
      <c r="L7" s="38" t="s">
        <v>111</v>
      </c>
      <c r="M7" s="38"/>
      <c r="N7" s="39" t="s">
        <v>112</v>
      </c>
      <c r="O7" s="39" t="s">
        <v>113</v>
      </c>
      <c r="P7" s="39">
        <v>0.45</v>
      </c>
      <c r="Q7" s="39">
        <v>1890</v>
      </c>
      <c r="R7" s="39">
        <v>54740</v>
      </c>
      <c r="S7" s="39">
        <v>246.71</v>
      </c>
      <c r="T7" s="39">
        <v>221.88</v>
      </c>
      <c r="U7" s="39">
        <v>243</v>
      </c>
      <c r="V7" s="39">
        <v>0.26</v>
      </c>
      <c r="W7" s="39">
        <v>934.62</v>
      </c>
      <c r="X7" s="39">
        <v>100</v>
      </c>
      <c r="Y7" s="39">
        <v>100</v>
      </c>
      <c r="Z7" s="39">
        <v>100</v>
      </c>
      <c r="AA7" s="39">
        <v>100</v>
      </c>
      <c r="AB7" s="39">
        <v>100</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1496.15</v>
      </c>
      <c r="BK7" s="39">
        <v>1462.56</v>
      </c>
      <c r="BL7" s="39">
        <v>1486.62</v>
      </c>
      <c r="BM7" s="39">
        <v>1510.14</v>
      </c>
      <c r="BN7" s="39">
        <v>1595.62</v>
      </c>
      <c r="BO7" s="39">
        <v>1280.76</v>
      </c>
      <c r="BP7" s="39">
        <v>42.93</v>
      </c>
      <c r="BQ7" s="39">
        <v>42.46</v>
      </c>
      <c r="BR7" s="39">
        <v>31.86</v>
      </c>
      <c r="BS7" s="39">
        <v>21.8</v>
      </c>
      <c r="BT7" s="39">
        <v>19.07</v>
      </c>
      <c r="BU7" s="39">
        <v>33.01</v>
      </c>
      <c r="BV7" s="39">
        <v>32.39</v>
      </c>
      <c r="BW7" s="39">
        <v>24.39</v>
      </c>
      <c r="BX7" s="39">
        <v>22.67</v>
      </c>
      <c r="BY7" s="39">
        <v>37.92</v>
      </c>
      <c r="BZ7" s="39">
        <v>53.06</v>
      </c>
      <c r="CA7" s="39">
        <v>136.65</v>
      </c>
      <c r="CB7" s="39">
        <v>123.77</v>
      </c>
      <c r="CC7" s="39">
        <v>152.36000000000001</v>
      </c>
      <c r="CD7" s="39">
        <v>184.93</v>
      </c>
      <c r="CE7" s="39">
        <v>194.09</v>
      </c>
      <c r="CF7" s="39">
        <v>523.08000000000004</v>
      </c>
      <c r="CG7" s="39">
        <v>530.83000000000004</v>
      </c>
      <c r="CH7" s="39">
        <v>734.18</v>
      </c>
      <c r="CI7" s="39">
        <v>789.62</v>
      </c>
      <c r="CJ7" s="39">
        <v>423.18</v>
      </c>
      <c r="CK7" s="39">
        <v>314.83</v>
      </c>
      <c r="CL7" s="39">
        <v>58.61</v>
      </c>
      <c r="CM7" s="39">
        <v>69.37</v>
      </c>
      <c r="CN7" s="39">
        <v>69.02</v>
      </c>
      <c r="CO7" s="39">
        <v>82.55</v>
      </c>
      <c r="CP7" s="39">
        <v>86.6</v>
      </c>
      <c r="CQ7" s="39">
        <v>51.11</v>
      </c>
      <c r="CR7" s="39">
        <v>50.49</v>
      </c>
      <c r="CS7" s="39">
        <v>48.36</v>
      </c>
      <c r="CT7" s="39">
        <v>48.7</v>
      </c>
      <c r="CU7" s="39">
        <v>46.9</v>
      </c>
      <c r="CV7" s="39">
        <v>56.28</v>
      </c>
      <c r="CW7" s="39">
        <v>80</v>
      </c>
      <c r="CX7" s="39">
        <v>80</v>
      </c>
      <c r="CY7" s="39">
        <v>90</v>
      </c>
      <c r="CZ7" s="39">
        <v>90</v>
      </c>
      <c r="DA7" s="39">
        <v>90</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2018-02-06T04:36:53Z</cp:lastPrinted>
  <dcterms:created xsi:type="dcterms:W3CDTF">2017-12-25T01:47:25Z</dcterms:created>
  <dcterms:modified xsi:type="dcterms:W3CDTF">2018-02-06T05:12:40Z</dcterms:modified>
  <cp:category/>
</cp:coreProperties>
</file>