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2　総務省から照会　H28年度決算（締切３月９日）\03　市町村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A79" i="11" l="1"/>
  <c r="AA75" i="11"/>
  <c r="AA74" i="11"/>
  <c r="AA73" i="11"/>
  <c r="AA72" i="11"/>
  <c r="AA68" i="11"/>
  <c r="AA38" i="11" l="1"/>
  <c r="AA37" i="11"/>
  <c r="AA36" i="11"/>
  <c r="AA34" i="11"/>
  <c r="AA33" i="11"/>
  <c r="AA32" i="11"/>
  <c r="AA31" i="11"/>
  <c r="AA29" i="11"/>
  <c r="AA28"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AM37" i="9"/>
  <c r="C37" i="9"/>
  <c r="AM36" i="9"/>
  <c r="C36" i="9"/>
  <c r="BW34" i="9"/>
  <c r="BW35" i="9" s="1"/>
  <c r="BW36" i="9" s="1"/>
  <c r="BW37" i="9" s="1"/>
  <c r="BW38" i="9" s="1"/>
  <c r="BW39" i="9" s="1"/>
  <c r="BW40" i="9" s="1"/>
  <c r="BW41" i="9" s="1"/>
  <c r="BW42" i="9" s="1"/>
  <c r="BW43" i="9" s="1"/>
  <c r="C34" i="9"/>
  <c r="CO34" i="9" l="1"/>
  <c r="CO35" i="9" s="1"/>
  <c r="CO36" i="9" s="1"/>
  <c r="CO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c r="BE35" i="9" s="1"/>
  <c r="BE36" i="9" s="1"/>
  <c r="BE37" i="9" s="1"/>
  <c r="BE38" i="9" s="1"/>
</calcChain>
</file>

<file path=xl/sharedStrings.xml><?xml version="1.0" encoding="utf-8"?>
<sst xmlns="http://schemas.openxmlformats.org/spreadsheetml/2006/main" count="1068" uniqueCount="570">
  <si>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</si>
  <si>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</si>
  <si>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</si>
  <si>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</si>
  <si>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</si>
  <si>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</si>
  <si>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</si>
  <si>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</si>
  <si>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</si>
  <si>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</si>
  <si>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</si>
  <si>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</si>
  <si>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</si>
  <si>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</si>
  <si>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</si>
  <si>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</si>
  <si>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</si>
  <si>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</si>
  <si>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</si>
  <si>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</si>
  <si>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</si>
  <si>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</si>
  <si>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</si>
  <si>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</si>
  <si>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</si>
  <si>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</si>
  <si>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</si>
  <si>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</si>
  <si>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</si>
  <si>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</si>
  <si>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</si>
  <si>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</si>
  <si>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</si>
  <si>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</si>
  <si>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</si>
  <si>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</si>
  <si>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</si>
  <si>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</si>
  <si>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</si>
  <si>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</si>
  <si>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</si>
  <si>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</si>
  <si>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</si>
  <si>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</si>
  <si>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</si>
  <si>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</si>
  <si>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</si>
  <si>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</si>
  <si>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</si>
  <si>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</si>
  <si>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</si>
  <si>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</si>
  <si>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</si>
  <si>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</si>
  <si>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</si>
  <si>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</si>
  <si>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</si>
  <si>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</si>
  <si>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</si>
  <si>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</si>
  <si>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</si>
  <si>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</si>
  <si>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</si>
  <si>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</si>
  <si>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</si>
  <si>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</si>
  <si>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</si>
  <si>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</si>
  <si>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</si>
  <si>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</si>
  <si>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</si>
  <si>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</si>
  <si>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</si>
  <si>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</si>
  <si>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</si>
  <si>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</si>
  <si>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</si>
  <si>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</si>
  <si>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</si>
  <si>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</si>
  <si>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</si>
  <si>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</si>
  <si>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</si>
  <si>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</si>
  <si>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</si>
  <si>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</si>
  <si>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</si>
  <si>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</si>
  <si>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</si>
  <si>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</si>
  <si>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</si>
  <si>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</si>
  <si>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</si>
  <si>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</si>
  <si>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</si>
  <si>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</si>
  <si>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</si>
  <si>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</si>
  <si>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</si>
  <si>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</si>
  <si>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</si>
  <si>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</si>
  <si>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</si>
  <si>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</si>
  <si>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</si>
  <si>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</si>
  <si>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</si>
  <si>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</si>
  <si>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</si>
  <si>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</si>
  <si>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</si>
  <si>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</si>
  <si>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</si>
  <si>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</si>
  <si>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</si>
  <si>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</si>
  <si>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</si>
  <si>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</si>
  <si>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</si>
  <si>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</si>
  <si>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</si>
  <si>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</si>
  <si>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</si>
  <si>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</si>
  <si>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</si>
  <si>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</si>
  <si>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</si>
  <si>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</si>
  <si>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</si>
  <si>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</si>
  <si>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</si>
  <si>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</si>
  <si>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</si>
  <si>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</si>
  <si>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</si>
  <si>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</si>
  <si>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</si>
  <si>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</si>
  <si>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</si>
  <si>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</si>
  <si>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</si>
  <si>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</si>
  <si>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</si>
  <si>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</si>
  <si>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</si>
  <si>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</si>
  <si>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</si>
  <si>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</si>
  <si>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</si>
  <si>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</si>
  <si>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</si>
  <si>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</si>
  <si>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</si>
  <si>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</si>
  <si>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</si>
  <si>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</si>
  <si>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</si>
  <si>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</si>
  <si>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</si>
  <si>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</si>
  <si>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</si>
  <si>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</si>
  <si>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</si>
  <si>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</si>
  <si>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</si>
  <si>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</si>
  <si>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</si>
  <si>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</si>
  <si>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</si>
  <si>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</si>
  <si>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</si>
  <si>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</si>
  <si>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</si>
  <si>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</si>
  <si>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</si>
  <si>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</si>
  <si>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</si>
  <si>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</si>
  <si>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</si>
  <si>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</si>
  <si>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</si>
  <si>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</si>
  <si>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</si>
  <si>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</si>
  <si>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</si>
  <si>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</si>
  <si>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</si>
  <si>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</si>
  <si>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</si>
  <si>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</si>
  <si>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</si>
  <si>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</si>
  <si>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</si>
  <si>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</si>
  <si>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</si>
  <si>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</si>
  <si>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</si>
  <si>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福岡県朝倉市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</si>
  <si>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</si>
  <si>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</si>
  <si>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</si>
  <si>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</si>
  <si>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</si>
  <si>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</si>
  <si>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</si>
  <si>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</si>
  <si>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</si>
  <si>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</si>
  <si>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</si>
  <si>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</si>
  <si>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</si>
  <si>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</si>
  <si>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</si>
  <si>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</si>
  <si>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</si>
  <si>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</si>
  <si>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</si>
  <si>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</si>
  <si>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</si>
  <si>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</si>
  <si>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</si>
  <si>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</si>
  <si>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</si>
  <si>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</si>
  <si>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</si>
  <si>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</si>
  <si>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</si>
  <si>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</si>
  <si>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</si>
  <si>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</si>
  <si>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</si>
  <si>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</si>
  <si>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</si>
  <si>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</si>
  <si>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</si>
  <si>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</si>
  <si>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</si>
  <si>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</si>
  <si>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</si>
  <si>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</si>
  <si>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</si>
  <si>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</si>
  <si>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</si>
  <si>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</si>
  <si>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</si>
  <si>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</si>
  <si>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</si>
  <si>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</si>
  <si>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</si>
  <si>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</si>
  <si>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</si>
  <si>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</si>
  <si>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</si>
  <si>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</si>
  <si>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</si>
  <si>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</si>
  <si>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</si>
  <si>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</si>
  <si>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</si>
  <si>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</si>
  <si>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</si>
  <si>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</si>
  <si>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</si>
  <si>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</si>
  <si>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</si>
  <si>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</si>
  <si>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</si>
  <si>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</si>
  <si>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</si>
  <si>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</si>
  <si>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</si>
  <si>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</si>
  <si>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</si>
  <si>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</si>
  <si>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</si>
  <si>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</si>
  <si>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</si>
  <si>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</si>
  <si>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</si>
  <si>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</si>
  <si>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</si>
  <si>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</si>
  <si>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</si>
  <si>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</si>
  <si>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</si>
  <si>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</si>
  <si>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</si>
  <si>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</si>
  <si>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</si>
  <si>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</si>
  <si>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</si>
  <si>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</si>
  <si>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</si>
  <si>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</si>
  <si>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</si>
  <si>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</si>
  <si>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</si>
  <si>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</si>
  <si>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</si>
  <si>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</si>
  <si>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</si>
  <si>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</si>
  <si>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</si>
  <si>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</si>
  <si>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</si>
  <si>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</si>
  <si>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</si>
  <si>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</si>
  <si>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</si>
  <si>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</si>
  <si>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</si>
  <si>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</si>
  <si>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</si>
  <si>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</si>
  <si>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</si>
  <si>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</si>
  <si>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</si>
  <si>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</si>
  <si>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</si>
  <si>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</si>
  <si>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</si>
  <si>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</si>
  <si>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</si>
  <si>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</si>
  <si>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</si>
  <si>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</si>
  <si>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</si>
  <si>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</si>
  <si>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</si>
  <si>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</si>
  <si>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</si>
  <si>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</si>
  <si>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</si>
  <si>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</si>
  <si>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</si>
  <si>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</si>
  <si>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</si>
  <si>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</si>
  <si>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</si>
  <si>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</si>
  <si>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</si>
  <si>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</si>
  <si>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</si>
  <si>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</si>
  <si>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</si>
  <si>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</si>
  <si>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福岡県朝倉市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</si>
  <si>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</si>
  <si>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</si>
  <si>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</si>
  <si>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</si>
  <si>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</si>
  <si>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</si>
  <si>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</si>
  <si>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</si>
  <si>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</si>
  <si>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</si>
  <si>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</si>
  <si>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</si>
  <si>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</si>
  <si>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</si>
  <si>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</si>
  <si>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</si>
  <si>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</si>
  <si>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</si>
  <si>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</si>
  <si>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</si>
  <si>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</si>
  <si>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</si>
  <si>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</si>
  <si>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</si>
  <si>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</si>
  <si>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</si>
  <si>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</si>
  <si>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</si>
  <si>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</si>
  <si>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</si>
  <si>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</si>
  <si>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</si>
  <si>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</si>
  <si>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</si>
  <si>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</si>
  <si>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</si>
  <si>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</si>
  <si>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</si>
  <si>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</si>
  <si>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</si>
  <si>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</si>
  <si>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工業用水道事業会計</t>
    <phoneticPr fontId="5"/>
  </si>
  <si>
    <t>簡易水道特別会計</t>
    <phoneticPr fontId="5"/>
  </si>
  <si>
    <t>法非適用企業</t>
    <phoneticPr fontId="5"/>
  </si>
  <si>
    <t>下水道事業特別会計</t>
    <phoneticPr fontId="5"/>
  </si>
  <si>
    <t>農業集落排水事業特別会計</t>
    <phoneticPr fontId="5"/>
  </si>
  <si>
    <t>個別排水事業特別会計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</si>
  <si>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</si>
  <si>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</si>
  <si>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</si>
  <si>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</si>
  <si>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</si>
  <si>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</si>
  <si>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</si>
  <si>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</si>
  <si>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</si>
  <si>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</si>
  <si>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</si>
  <si>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</si>
  <si>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</si>
  <si>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</si>
  <si>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</si>
  <si>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</si>
  <si>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</si>
  <si>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</si>
  <si>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</si>
  <si>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</si>
  <si>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</si>
  <si>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</si>
  <si>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</si>
  <si>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</si>
  <si>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</si>
  <si>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</si>
  <si>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</si>
  <si>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</si>
  <si>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</si>
  <si>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</si>
  <si>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</si>
  <si>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</si>
  <si>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</si>
  <si>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</si>
  <si>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</si>
  <si>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</si>
  <si>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</si>
  <si>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</si>
  <si>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</si>
  <si>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</si>
  <si>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</si>
  <si>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</si>
  <si>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</si>
  <si>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</si>
  <si>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</si>
  <si>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</si>
  <si>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</si>
  <si>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</si>
  <si>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</si>
  <si>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</si>
  <si>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</si>
  <si>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</si>
  <si>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</si>
  <si>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</si>
  <si>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</si>
  <si>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</si>
  <si>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</si>
  <si>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</si>
  <si>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</si>
  <si>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</si>
  <si>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</si>
  <si>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</si>
  <si>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</si>
  <si>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</si>
  <si>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</si>
  <si>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</si>
  <si>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</si>
  <si>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</si>
  <si>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</si>
  <si>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</si>
  <si>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</si>
  <si>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</si>
  <si>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</si>
  <si>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</si>
  <si>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</si>
  <si>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</si>
  <si>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</si>
  <si>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</si>
  <si>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</si>
  <si>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</si>
  <si>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</si>
  <si>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</si>
  <si>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</si>
  <si>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</si>
  <si>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</si>
  <si>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</si>
  <si>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</si>
  <si>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</si>
  <si>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</si>
  <si>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</si>
  <si>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</si>
  <si>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</si>
  <si>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</si>
  <si>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</si>
  <si>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</si>
  <si>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</si>
  <si>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</si>
  <si>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</si>
  <si>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</si>
  <si>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</si>
  <si>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</si>
  <si>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</si>
  <si>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</si>
  <si>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</si>
  <si>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</si>
  <si>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</si>
  <si>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</si>
  <si>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</si>
  <si>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</si>
  <si>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</si>
  <si>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</si>
  <si>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</si>
  <si>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</si>
  <si>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</si>
  <si>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</si>
  <si>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</si>
  <si>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</si>
  <si>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</si>
  <si>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</si>
  <si>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</si>
  <si>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</si>
  <si>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</si>
  <si>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</si>
  <si>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</si>
  <si>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</si>
  <si>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</si>
  <si>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</si>
  <si>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</si>
  <si>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</si>
  <si>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</si>
  <si>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</si>
  <si>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</si>
  <si>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</si>
  <si>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</si>
  <si>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</si>
  <si>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</si>
  <si>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</si>
  <si>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国民健康保険特別会計（事業勘定）</t>
  </si>
  <si>
    <t>▲ 3.73</t>
  </si>
  <si>
    <t>▲ 4.36</t>
  </si>
  <si>
    <t>▲ 3.79</t>
  </si>
  <si>
    <t>▲ 2.40</t>
  </si>
  <si>
    <t>水道事業会計</t>
  </si>
  <si>
    <t>一般会計</t>
  </si>
  <si>
    <t>工業用水道事業会計</t>
  </si>
  <si>
    <t>介護保険特別会計（保険事業勘定）</t>
  </si>
  <si>
    <t>後期高齢者医療特別会計</t>
  </si>
  <si>
    <t>下水道事業特別会計</t>
  </si>
  <si>
    <t>農業集落排水事業特別会計</t>
  </si>
  <si>
    <t>その他会計（赤字）</t>
  </si>
  <si>
    <t>その他会計（黒字）</t>
  </si>
  <si>
    <t>甘木鉄道</t>
    <rPh sb="0" eb="2">
      <t>アマギ</t>
    </rPh>
    <rPh sb="2" eb="4">
      <t>テツドウ</t>
    </rPh>
    <phoneticPr fontId="2"/>
  </si>
  <si>
    <t>あまぎ水の文化村</t>
  </si>
  <si>
    <t>ガマダス</t>
  </si>
  <si>
    <t>三連水車の里あさくら</t>
  </si>
  <si>
    <t>-</t>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</si>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</sst>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73442</c:v>
                </c:pt>
                <c:pt idx="1">
                  <c:v>72447</c:v>
                </c:pt>
                <c:pt idx="2">
                  <c:v>56995</c:v>
                </c:pt>
                <c:pt idx="3">
                  <c:v>68736</c:v>
                </c:pt>
                <c:pt idx="4">
                  <c:v>97831</c:v>
                </c:pt>
              </c:numCache>
            </c:numRef>
          </c:val>
          <c:smooth val="0"/>
        </c:ser>
        <c:dLbls>
          <c:showLegendKey val="0"/>
          <c:showVal val="0"/>
          <c:showCatName val="0"/>
          <c:showSerName val="0"/>
          <c:showPercent val="0"/>
          <c:showBubbleSize val="0"/>
        </c:dLbls>
        <c:marker val="1"/>
        <c:smooth val="0"/>
        <c:axId val="283698328"/>
        <c:axId val="285047664"/>
      </c:lineChart>
      <c:catAx>
        <c:axId val="283698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047664"/>
        <c:crosses val="autoZero"/>
        <c:auto val="1"/>
        <c:lblAlgn val="ctr"/>
        <c:lblOffset val="100"/>
        <c:tickLblSkip val="1"/>
        <c:tickMarkSkip val="1"/>
        <c:noMultiLvlLbl val="0"/>
      </c:catAx>
      <c:valAx>
        <c:axId val="285047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698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3.89</c:v>
                </c:pt>
                <c:pt idx="1">
                  <c:v>2.39</c:v>
                </c:pt>
                <c:pt idx="2">
                  <c:v>1.31</c:v>
                </c:pt>
                <c:pt idx="3">
                  <c:v>2.4300000000000002</c:v>
                </c:pt>
                <c:pt idx="4">
                  <c:v>3.83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27.86</c:v>
                </c:pt>
                <c:pt idx="1">
                  <c:v>28.67</c:v>
                </c:pt>
                <c:pt idx="2">
                  <c:v>27.52</c:v>
                </c:pt>
                <c:pt idx="3">
                  <c:v>27.43</c:v>
                </c:pt>
                <c:pt idx="4">
                  <c:v>28.15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6165576"/>
        <c:axId val="30884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1.45</c:v>
                </c:pt>
                <c:pt idx="1">
                  <c:v>3.01</c:v>
                </c:pt>
                <c:pt idx="2">
                  <c:v>1.49</c:v>
                </c:pt>
                <c:pt idx="3">
                  <c:v>3.01</c:v>
                </c:pt>
                <c:pt idx="4">
                  <c:v>2.71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6165576"/>
        <c:axId val="308840080"/>
      </c:lineChart>
      <c:catAx>
        <c:axId val="28616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840080"/>
        <c:crosses val="autoZero"/>
        <c:auto val="1"/>
        <c:lblAlgn val="ctr"/>
        <c:lblOffset val="100"/>
        <c:tickLblSkip val="1"/>
        <c:tickMarkSkip val="1"/>
        <c:noMultiLvlLbl val="0"/>
      </c:catAx>
      <c:valAx>
        <c:axId val="30884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16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0.06</c:v>
                </c:pt>
                <c:pt idx="4">
                  <c:v>#N/A</c:v>
                </c:pt>
                <c:pt idx="5">
                  <c:v>0.05</c:v>
                </c:pt>
                <c:pt idx="6">
                  <c:v>#N/A</c:v>
                </c:pt>
                <c:pt idx="7">
                  <c:v>0.12</c:v>
                </c:pt>
                <c:pt idx="8">
                  <c:v>#N/A</c:v>
                </c:pt>
                <c:pt idx="9">
                  <c:v>0.19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0.12</c:v>
                </c:pt>
                <c:pt idx="4">
                  <c:v>#N/A</c:v>
                </c:pt>
                <c:pt idx="5">
                  <c:v>0.16</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c:v>
                </c:pt>
                <c:pt idx="4">
                  <c:v>#N/A</c:v>
                </c:pt>
                <c:pt idx="5">
                  <c:v>0.05</c:v>
                </c:pt>
                <c:pt idx="6">
                  <c:v>#N/A</c:v>
                </c:pt>
                <c:pt idx="7">
                  <c:v>0.47</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c:v>
                </c:pt>
                <c:pt idx="2">
                  <c:v>#N/A</c:v>
                </c:pt>
                <c:pt idx="3">
                  <c:v>3.29</c:v>
                </c:pt>
                <c:pt idx="4">
                  <c:v>#N/A</c:v>
                </c:pt>
                <c:pt idx="5">
                  <c:v>3.41</c:v>
                </c:pt>
                <c:pt idx="6">
                  <c:v>#N/A</c:v>
                </c:pt>
                <c:pt idx="7">
                  <c:v>3.28</c:v>
                </c:pt>
                <c:pt idx="8">
                  <c:v>#N/A</c:v>
                </c:pt>
                <c:pt idx="9">
                  <c:v>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3.88</c:v>
                </c:pt>
                <c:pt idx="2">
                  <c:v>#N/A</c:v>
                </c:pt>
                <c:pt idx="3">
                  <c:v>2.37</c:v>
                </c:pt>
                <c:pt idx="4">
                  <c:v>#N/A</c:v>
                </c:pt>
                <c:pt idx="5">
                  <c:v>1.31</c:v>
                </c:pt>
                <c:pt idx="6">
                  <c:v>#N/A</c:v>
                </c:pt>
                <c:pt idx="7">
                  <c:v>2.42</c:v>
                </c:pt>
                <c:pt idx="8">
                  <c:v>#N/A</c:v>
                </c:pt>
                <c:pt idx="9">
                  <c:v>3.82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6.63</c:v>
                </c:pt>
                <c:pt idx="4">
                  <c:v>#N/A</c:v>
                </c:pt>
                <c:pt idx="5">
                  <c:v>6.8</c:v>
                </c:pt>
                <c:pt idx="6">
                  <c:v>#N/A</c:v>
                </c:pt>
                <c:pt idx="7">
                  <c:v>6.82</c:v>
                </c:pt>
                <c:pt idx="8">
                  <c:v>#N/A</c:v>
                </c:pt>
                <c:pt idx="9">
                  <c:v>8.0500000000000007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3.73</c:v>
                </c:pt>
                <c:pt idx="1">
                  <c:v>#N/A</c:v>
                </c:pt>
                <c:pt idx="2">
                  <c:v>4.3600000000000003</c:v>
                </c:pt>
                <c:pt idx="3">
                  <c:v>#N/A</c:v>
                </c:pt>
                <c:pt idx="4">
                  <c:v>4.3600000000000003</c:v>
                </c:pt>
                <c:pt idx="5">
                  <c:v>#N/A</c:v>
                </c:pt>
                <c:pt idx="6">
                  <c:v>3.79</c:v>
                </c:pt>
                <c:pt idx="7">
                  <c:v>#N/A</c:v>
                </c:pt>
                <c:pt idx="8">
                  <c:v>2.4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6596160"/>
        <c:axId val="307874784"/>
      </c:barChart>
      <c:catAx>
        <c:axId val="3065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874784"/>
        <c:crosses val="autoZero"/>
        <c:auto val="1"/>
        <c:lblAlgn val="ctr"/>
        <c:lblOffset val="100"/>
        <c:tickLblSkip val="1"/>
        <c:tickMarkSkip val="1"/>
        <c:noMultiLvlLbl val="0"/>
      </c:catAx>
      <c:valAx>
        <c:axId val="30787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59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2445</c:v>
                </c:pt>
                <c:pt idx="5">
                  <c:v>2645</c:v>
                </c:pt>
                <c:pt idx="8">
                  <c:v>2732</c:v>
                </c:pt>
                <c:pt idx="11">
                  <c:v>2806</c:v>
                </c:pt>
                <c:pt idx="14">
                  <c:v>2814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82</c:v>
                </c:pt>
                <c:pt idx="3">
                  <c:v>78</c:v>
                </c:pt>
                <c:pt idx="6">
                  <c:v>116</c:v>
                </c:pt>
                <c:pt idx="9">
                  <c:v>97</c:v>
                </c:pt>
                <c:pt idx="12">
                  <c:v>96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252</c:v>
                </c:pt>
                <c:pt idx="3">
                  <c:v>247</c:v>
                </c:pt>
                <c:pt idx="6">
                  <c:v>237</c:v>
                </c:pt>
                <c:pt idx="9">
                  <c:v>235</c:v>
                </c:pt>
                <c:pt idx="12">
                  <c:v>193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736</c:v>
                </c:pt>
                <c:pt idx="3">
                  <c:v>773</c:v>
                </c:pt>
                <c:pt idx="6">
                  <c:v>807</c:v>
                </c:pt>
                <c:pt idx="9">
                  <c:v>826</c:v>
                </c:pt>
                <c:pt idx="12">
                  <c:v>874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2517</c:v>
                </c:pt>
                <c:pt idx="3">
                  <c:v>2560</c:v>
                </c:pt>
                <c:pt idx="6">
                  <c:v>2718</c:v>
                </c:pt>
                <c:pt idx="9">
                  <c:v>2733</c:v>
                </c:pt>
                <c:pt idx="12">
                  <c:v>2702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8598344"/>
        <c:axId val="285307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1143</c:v>
                </c:pt>
                <c:pt idx="2">
                  <c:v>#N/A</c:v>
                </c:pt>
                <c:pt idx="3">
                  <c:v>#N/A</c:v>
                </c:pt>
                <c:pt idx="4">
                  <c:v>1013</c:v>
                </c:pt>
                <c:pt idx="5">
                  <c:v>#N/A</c:v>
                </c:pt>
                <c:pt idx="6">
                  <c:v>#N/A</c:v>
                </c:pt>
                <c:pt idx="7">
                  <c:v>1146</c:v>
                </c:pt>
                <c:pt idx="8">
                  <c:v>#N/A</c:v>
                </c:pt>
                <c:pt idx="9">
                  <c:v>#N/A</c:v>
                </c:pt>
                <c:pt idx="10">
                  <c:v>1085</c:v>
                </c:pt>
                <c:pt idx="11">
                  <c:v>#N/A</c:v>
                </c:pt>
                <c:pt idx="12">
                  <c:v>#N/A</c:v>
                </c:pt>
                <c:pt idx="13">
                  <c:v>1051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8598344"/>
        <c:axId val="285307944"/>
      </c:lineChart>
      <c:catAx>
        <c:axId val="30859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307944"/>
        <c:crosses val="autoZero"/>
        <c:auto val="1"/>
        <c:lblAlgn val="ctr"/>
        <c:lblOffset val="100"/>
        <c:tickLblSkip val="1"/>
        <c:tickMarkSkip val="1"/>
        <c:noMultiLvlLbl val="0"/>
      </c:catAx>
      <c:valAx>
        <c:axId val="285307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9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27152</c:v>
                </c:pt>
                <c:pt idx="5">
                  <c:v>28462</c:v>
                </c:pt>
                <c:pt idx="8">
                  <c:v>27843</c:v>
                </c:pt>
                <c:pt idx="11">
                  <c:v>27939</c:v>
                </c:pt>
                <c:pt idx="14">
                  <c:v>28771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496</c:v>
                </c:pt>
                <c:pt idx="5">
                  <c:v>429</c:v>
                </c:pt>
                <c:pt idx="8">
                  <c:v>302</c:v>
                </c:pt>
                <c:pt idx="11">
                  <c:v>238</c:v>
                </c:pt>
                <c:pt idx="14">
                  <c:v>172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10865</c:v>
                </c:pt>
                <c:pt idx="5">
                  <c:v>10815</c:v>
                </c:pt>
                <c:pt idx="8">
                  <c:v>10628</c:v>
                </c:pt>
                <c:pt idx="11">
                  <c:v>11344</c:v>
                </c:pt>
                <c:pt idx="14">
                  <c:v>11709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4692</c:v>
                </c:pt>
                <c:pt idx="3">
                  <c:v>4580</c:v>
                </c:pt>
                <c:pt idx="6">
                  <c:v>4198</c:v>
                </c:pt>
                <c:pt idx="9">
                  <c:v>3876</c:v>
                </c:pt>
                <c:pt idx="12">
                  <c:v>3809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1335</c:v>
                </c:pt>
                <c:pt idx="3">
                  <c:v>1154</c:v>
                </c:pt>
                <c:pt idx="6">
                  <c:v>945</c:v>
                </c:pt>
                <c:pt idx="9">
                  <c:v>785</c:v>
                </c:pt>
                <c:pt idx="12">
                  <c:v>518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13681</c:v>
                </c:pt>
                <c:pt idx="3">
                  <c:v>13655</c:v>
                </c:pt>
                <c:pt idx="6">
                  <c:v>13346</c:v>
                </c:pt>
                <c:pt idx="9">
                  <c:v>13174</c:v>
                </c:pt>
                <c:pt idx="12">
                  <c:v>13126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c:v>
                </c:pt>
                <c:pt idx="3">
                  <c:v>34</c:v>
                </c:pt>
                <c:pt idx="6">
                  <c:v>25</c:v>
                </c:pt>
                <c:pt idx="9">
                  <c:v>19</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25586</c:v>
                </c:pt>
                <c:pt idx="3">
                  <c:v>26542</c:v>
                </c:pt>
                <c:pt idx="6">
                  <c:v>25768</c:v>
                </c:pt>
                <c:pt idx="9">
                  <c:v>25894</c:v>
                </c:pt>
                <c:pt idx="12">
                  <c:v>27124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932056"/>
        <c:axId val="28510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6826</c:v>
                </c:pt>
                <c:pt idx="2">
                  <c:v>#N/A</c:v>
                </c:pt>
                <c:pt idx="3">
                  <c:v>#N/A</c:v>
                </c:pt>
                <c:pt idx="4">
                  <c:v>6260</c:v>
                </c:pt>
                <c:pt idx="5">
                  <c:v>#N/A</c:v>
                </c:pt>
                <c:pt idx="6">
                  <c:v>#N/A</c:v>
                </c:pt>
                <c:pt idx="7">
                  <c:v>5509</c:v>
                </c:pt>
                <c:pt idx="8">
                  <c:v>#N/A</c:v>
                </c:pt>
                <c:pt idx="9">
                  <c:v>#N/A</c:v>
                </c:pt>
                <c:pt idx="10">
                  <c:v>4228</c:v>
                </c:pt>
                <c:pt idx="11">
                  <c:v>#N/A</c:v>
                </c:pt>
                <c:pt idx="12">
                  <c:v>#N/A</c:v>
                </c:pt>
                <c:pt idx="13">
                  <c:v>3936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932056"/>
        <c:axId val="285109952"/>
      </c:lineChart>
      <c:catAx>
        <c:axId val="30693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109952"/>
        <c:crosses val="autoZero"/>
        <c:auto val="1"/>
        <c:lblAlgn val="ctr"/>
        <c:lblOffset val="100"/>
        <c:tickLblSkip val="1"/>
        <c:tickMarkSkip val="1"/>
        <c:noMultiLvlLbl val="0"/>
      </c:catAx>
      <c:valAx>
        <c:axId val="28510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93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一般会計の元利償還金は繰上償還を行ったことにより</a:t>
          </a:r>
          <a:r>
            <a:rPr kumimoji="1" lang="en-US" altLang="ja-JP" sz="1100">
              <a:latin typeface="+mn-ea"/>
              <a:ea typeface="+mn-ea"/>
            </a:rPr>
            <a:t>3</a:t>
          </a:r>
          <a:r>
            <a:rPr kumimoji="1" lang="ja-JP" altLang="en-US" sz="1100">
              <a:latin typeface="+mn-ea"/>
              <a:ea typeface="+mn-ea"/>
            </a:rPr>
            <a:t>年連続で高水準となっている。今後も、より交付税措置のある地方債を検討し実質公債費比率への影響を抑える必要がある。　</a:t>
          </a:r>
        </a:p>
        <a:p>
          <a:r>
            <a:rPr kumimoji="1" lang="ja-JP" altLang="en-US" sz="1100">
              <a:latin typeface="+mn-ea"/>
              <a:ea typeface="+mn-ea"/>
            </a:rPr>
            <a:t>　公営企業に要する経費の地方債の償還に対する繰入金は、下水道整備事業により前年度より増加している。</a:t>
          </a:r>
        </a:p>
        <a:p>
          <a:r>
            <a:rPr kumimoji="1" lang="ja-JP" altLang="en-US" sz="1100">
              <a:latin typeface="+mn-ea"/>
              <a:ea typeface="+mn-ea"/>
            </a:rPr>
            <a:t>　一部事務組合の起こした起債に対する負担金等は、過去の地方債の償還が終わってきており、また新発債も抑えていることからここ数年は減少傾向にある。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一般会計等に係る地方債の現在高については、</a:t>
          </a:r>
          <a:r>
            <a:rPr kumimoji="1" lang="ja-JP" altLang="en-US" sz="1100">
              <a:solidFill>
                <a:schemeClr val="dk1"/>
              </a:solidFill>
              <a:effectLst/>
              <a:latin typeface="+mn-ea"/>
              <a:ea typeface="+mn-ea"/>
              <a:cs typeface="+mn-cs"/>
            </a:rPr>
            <a:t>杷木統合小学校建設、公営住宅建設等</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伴い前年度よりも増額</a:t>
          </a:r>
          <a:r>
            <a:rPr kumimoji="1" lang="ja-JP" altLang="ja-JP" sz="1100">
              <a:solidFill>
                <a:schemeClr val="dk1"/>
              </a:solidFill>
              <a:effectLst/>
              <a:latin typeface="+mn-ea"/>
              <a:ea typeface="+mn-ea"/>
              <a:cs typeface="+mn-cs"/>
            </a:rPr>
            <a:t>となっている。また、退職手当負担見込額は職員数の減に伴い減少傾向にある。</a:t>
          </a:r>
          <a:endParaRPr lang="ja-JP" altLang="ja-JP" sz="1100">
            <a:effectLst/>
            <a:latin typeface="+mn-ea"/>
            <a:ea typeface="+mn-ea"/>
          </a:endParaRPr>
        </a:p>
        <a:p>
          <a:r>
            <a:rPr kumimoji="1" lang="ja-JP" altLang="ja-JP" sz="1100">
              <a:solidFill>
                <a:schemeClr val="dk1"/>
              </a:solidFill>
              <a:effectLst/>
              <a:latin typeface="+mn-ea"/>
              <a:ea typeface="+mn-ea"/>
              <a:cs typeface="+mn-cs"/>
            </a:rPr>
            <a:t>　充当可能財源等では、基金への積立を積極的に行い、交付税措置の高い合併特例事業債、緊急防災・減災事業債、過疎対策事業債等への切替を行うことにより、将来負担比率への影響を抑えている。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今後は利率の高い起債の繰上償還、より交付税措置率の高い起債の活用、</a:t>
          </a:r>
          <a:r>
            <a:rPr kumimoji="1" lang="ja-JP" altLang="en-US" sz="1100">
              <a:solidFill>
                <a:schemeClr val="dk1"/>
              </a:solidFill>
              <a:effectLst/>
              <a:latin typeface="+mn-ea"/>
              <a:ea typeface="+mn-ea"/>
              <a:cs typeface="+mn-cs"/>
            </a:rPr>
            <a:t>災害復旧費用等の</a:t>
          </a:r>
          <a:r>
            <a:rPr kumimoji="1" lang="ja-JP" altLang="ja-JP" sz="1100">
              <a:solidFill>
                <a:schemeClr val="dk1"/>
              </a:solidFill>
              <a:effectLst/>
              <a:latin typeface="+mn-ea"/>
              <a:ea typeface="+mn-ea"/>
              <a:cs typeface="+mn-cs"/>
            </a:rPr>
            <a:t>財政調整基金へ</a:t>
          </a:r>
          <a:r>
            <a:rPr kumimoji="1" lang="ja-JP" altLang="en-US" sz="1100">
              <a:solidFill>
                <a:schemeClr val="dk1"/>
              </a:solidFill>
              <a:effectLst/>
              <a:latin typeface="+mn-ea"/>
              <a:ea typeface="+mn-ea"/>
              <a:cs typeface="+mn-cs"/>
            </a:rPr>
            <a:t>の積立等を</a:t>
          </a:r>
          <a:r>
            <a:rPr kumimoji="1" lang="ja-JP" altLang="ja-JP" sz="1100">
              <a:solidFill>
                <a:schemeClr val="dk1"/>
              </a:solidFill>
              <a:effectLst/>
              <a:latin typeface="+mn-ea"/>
              <a:ea typeface="+mn-ea"/>
              <a:cs typeface="+mn-cs"/>
            </a:rPr>
            <a:t>計画的に行い将来負担比率の抑制に努める。</a:t>
          </a:r>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財政力指数の主要因である税収に関しては法人市民税の税率改正や固定資産税の</a:t>
          </a:r>
          <a:r>
            <a:rPr kumimoji="1" lang="ja-JP" altLang="en-US" sz="1100">
              <a:solidFill>
                <a:schemeClr val="dk1"/>
              </a:solidFill>
              <a:effectLst/>
              <a:latin typeface="+mn-lt"/>
              <a:ea typeface="+mn-ea"/>
              <a:cs typeface="+mn-cs"/>
            </a:rPr>
            <a:t>土地価格の下落</a:t>
          </a:r>
          <a:r>
            <a:rPr kumimoji="1" lang="ja-JP" altLang="ja-JP" sz="1100">
              <a:solidFill>
                <a:schemeClr val="dk1"/>
              </a:solidFill>
              <a:effectLst/>
              <a:latin typeface="+mn-lt"/>
              <a:ea typeface="+mn-ea"/>
              <a:cs typeface="+mn-cs"/>
            </a:rPr>
            <a:t>により減収となったが、</a:t>
          </a:r>
          <a:r>
            <a:rPr kumimoji="1" lang="ja-JP" altLang="en-US" sz="1100">
              <a:solidFill>
                <a:schemeClr val="dk1"/>
              </a:solidFill>
              <a:effectLst/>
              <a:latin typeface="+mn-lt"/>
              <a:ea typeface="+mn-ea"/>
              <a:cs typeface="+mn-cs"/>
            </a:rPr>
            <a:t>個人住民税の所得割額の増や軽自動車税の税制改正による</a:t>
          </a:r>
          <a:r>
            <a:rPr kumimoji="1" lang="ja-JP" altLang="ja-JP" sz="1100">
              <a:solidFill>
                <a:schemeClr val="dk1"/>
              </a:solidFill>
              <a:effectLst/>
              <a:latin typeface="+mn-lt"/>
              <a:ea typeface="+mn-ea"/>
              <a:cs typeface="+mn-cs"/>
            </a:rPr>
            <a:t>増等により前年</a:t>
          </a:r>
          <a:r>
            <a:rPr kumimoji="1" lang="ja-JP" altLang="en-US" sz="1100">
              <a:solidFill>
                <a:schemeClr val="dk1"/>
              </a:solidFill>
              <a:effectLst/>
              <a:latin typeface="+mn-lt"/>
              <a:ea typeface="+mn-ea"/>
              <a:cs typeface="+mn-cs"/>
            </a:rPr>
            <a:t>度とほぼ同数値に</a:t>
          </a:r>
          <a:r>
            <a:rPr kumimoji="1" lang="ja-JP" altLang="ja-JP" sz="1100">
              <a:solidFill>
                <a:schemeClr val="dk1"/>
              </a:solidFill>
              <a:effectLst/>
              <a:latin typeface="+mn-lt"/>
              <a:ea typeface="+mn-ea"/>
              <a:cs typeface="+mn-cs"/>
            </a:rPr>
            <a:t>なっており、ここ数年横ばいの状況である。</a:t>
          </a:r>
          <a:endParaRPr lang="ja-JP" altLang="ja-JP" sz="1400">
            <a:effectLst/>
          </a:endParaRPr>
        </a:p>
        <a:p>
          <a:pPr rtl="0" eaLnBrk="1" fontAlgn="auto" latinLnBrk="0" hangingPunct="1"/>
          <a:r>
            <a:rPr kumimoji="1" lang="ja-JP" altLang="ja-JP" sz="1100" b="0" i="0">
              <a:solidFill>
                <a:schemeClr val="dk1"/>
              </a:solidFill>
              <a:effectLst/>
              <a:latin typeface="+mn-lt"/>
              <a:ea typeface="+mn-ea"/>
              <a:cs typeface="+mn-cs"/>
            </a:rPr>
            <a:t>　今後は</a:t>
          </a:r>
          <a:r>
            <a:rPr lang="ja-JP" altLang="ja-JP" sz="1100" b="0" i="0">
              <a:solidFill>
                <a:schemeClr val="dk1"/>
              </a:solidFill>
              <a:effectLst/>
              <a:latin typeface="+mn-lt"/>
              <a:ea typeface="+mn-ea"/>
              <a:cs typeface="+mn-cs"/>
            </a:rPr>
            <a:t>実施事業の選別による投資的経費の抑制や</a:t>
          </a:r>
          <a:r>
            <a:rPr lang="ja-JP" altLang="ja-JP" sz="1100">
              <a:solidFill>
                <a:schemeClr val="dk1"/>
              </a:solidFill>
              <a:effectLst/>
              <a:latin typeface="+mn-lt"/>
              <a:ea typeface="+mn-ea"/>
              <a:cs typeface="+mn-cs"/>
            </a:rPr>
            <a:t>徴収業務の強化による徴収率の向上など財政基盤の強化に努めていく。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年度の経常収支比率は前年度数値より</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要因としては、歳出（</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、経常一般財源等（地方交付税、地方消費税交付金等）の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　今後も繰出金や扶助費の伸びが見込まれるため、義務的経費の一層の適正化に努める。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66040</xdr:rowOff>
    </xdr:to>
    <xdr:cxnSp macro="">
      <xdr:nvCxnSpPr>
        <xdr:cNvPr id="131" name="直線コネクタ 130"/>
        <xdr:cNvCxnSpPr/>
      </xdr:nvCxnSpPr>
      <xdr:spPr>
        <a:xfrm>
          <a:off x="4114800" y="1078695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64</xdr:row>
      <xdr:rowOff>23283</xdr:rowOff>
    </xdr:to>
    <xdr:cxnSp macro="">
      <xdr:nvCxnSpPr>
        <xdr:cNvPr id="134" name="直線コネクタ 133"/>
        <xdr:cNvCxnSpPr/>
      </xdr:nvCxnSpPr>
      <xdr:spPr>
        <a:xfrm flipV="1">
          <a:off x="3225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64</xdr:row>
      <xdr:rowOff>23283</xdr:rowOff>
    </xdr:to>
    <xdr:cxnSp macro="">
      <xdr:nvCxnSpPr>
        <xdr:cNvPr id="137" name="直線コネクタ 136"/>
        <xdr:cNvCxnSpPr/>
      </xdr:nvCxnSpPr>
      <xdr:spPr>
        <a:xfrm>
          <a:off x="2336800" y="1056978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12277</xdr:rowOff>
    </xdr:to>
    <xdr:cxnSp macro="">
      <xdr:nvCxnSpPr>
        <xdr:cNvPr id="140" name="直線コネクタ 139"/>
        <xdr:cNvCxnSpPr/>
      </xdr:nvCxnSpPr>
      <xdr:spPr>
        <a:xfrm flipV="1">
          <a:off x="1447800" y="1056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2" name="円/楕円 151"/>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3" name="テキスト ボックス 15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4" name="円/楕円 153"/>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58860</xdr:rowOff>
    </xdr:from>
    <xdr:ext cx="762000" cy="259045"/>
    <xdr:sp macro="" textlink="">
      <xdr:nvSpPr>
        <xdr:cNvPr id="155" name="テキスト ボックス 154"/>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6" name="円/楕円 155"/>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7" name="テキスト ボックス 156"/>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8" name="円/楕円 157"/>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59" name="テキスト ボックス 158"/>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回る数値となっている。</a:t>
          </a:r>
          <a:endParaRPr lang="ja-JP" altLang="ja-JP" sz="1400">
            <a:effectLst/>
          </a:endParaRPr>
        </a:p>
        <a:p>
          <a:r>
            <a:rPr kumimoji="1" lang="ja-JP" altLang="ja-JP" sz="1100">
              <a:solidFill>
                <a:schemeClr val="dk1"/>
              </a:solidFill>
              <a:effectLst/>
              <a:latin typeface="+mn-lt"/>
              <a:ea typeface="+mn-ea"/>
              <a:cs typeface="+mn-cs"/>
            </a:rPr>
            <a:t>　要因としては合併による公共施設数の増及び老朽化に伴う維持管理経費の高止まりが挙げられるが、計画的に維持管理を行っており、将来的には統合・廃止により一定数の削減を図る。</a:t>
          </a:r>
          <a:endParaRPr lang="ja-JP" altLang="ja-JP" sz="1400">
            <a:effectLst/>
          </a:endParaRPr>
        </a:p>
        <a:p>
          <a:r>
            <a:rPr kumimoji="1" lang="ja-JP" altLang="ja-JP" sz="1100">
              <a:solidFill>
                <a:schemeClr val="dk1"/>
              </a:solidFill>
              <a:effectLst/>
              <a:latin typeface="+mn-lt"/>
              <a:ea typeface="+mn-ea"/>
              <a:cs typeface="+mn-cs"/>
            </a:rPr>
            <a:t>　人件費については計画的な定数管理を行っており、職員数の適正化を図っている状況である。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また、物件費については、ふるさと納税事業に関する返礼品費用が主な増の要因である。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33832</xdr:rowOff>
    </xdr:from>
    <xdr:to>
      <xdr:col>7</xdr:col>
      <xdr:colOff>152400</xdr:colOff>
      <xdr:row>84</xdr:row>
      <xdr:rowOff>56328</xdr:rowOff>
    </xdr:to>
    <xdr:cxnSp macro="">
      <xdr:nvCxnSpPr>
        <xdr:cNvPr id="194" name="直線コネクタ 193"/>
        <xdr:cNvCxnSpPr/>
      </xdr:nvCxnSpPr>
      <xdr:spPr>
        <a:xfrm>
          <a:off x="4114800" y="14435632"/>
          <a:ext cx="838200" cy="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169721</xdr:rowOff>
    </xdr:from>
    <xdr:to>
      <xdr:col>6</xdr:col>
      <xdr:colOff>0</xdr:colOff>
      <xdr:row>84</xdr:row>
      <xdr:rowOff>33832</xdr:rowOff>
    </xdr:to>
    <xdr:cxnSp macro="">
      <xdr:nvCxnSpPr>
        <xdr:cNvPr id="197" name="直線コネクタ 196"/>
        <xdr:cNvCxnSpPr/>
      </xdr:nvCxnSpPr>
      <xdr:spPr>
        <a:xfrm>
          <a:off x="3225800" y="14400071"/>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160931</xdr:rowOff>
    </xdr:from>
    <xdr:to>
      <xdr:col>4</xdr:col>
      <xdr:colOff>482600</xdr:colOff>
      <xdr:row>83</xdr:row>
      <xdr:rowOff>169721</xdr:rowOff>
    </xdr:to>
    <xdr:cxnSp macro="">
      <xdr:nvCxnSpPr>
        <xdr:cNvPr id="200" name="直線コネクタ 199"/>
        <xdr:cNvCxnSpPr/>
      </xdr:nvCxnSpPr>
      <xdr:spPr>
        <a:xfrm>
          <a:off x="2336800" y="14391281"/>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135353</xdr:rowOff>
    </xdr:from>
    <xdr:to>
      <xdr:col>3</xdr:col>
      <xdr:colOff>279400</xdr:colOff>
      <xdr:row>83</xdr:row>
      <xdr:rowOff>160931</xdr:rowOff>
    </xdr:to>
    <xdr:cxnSp macro="">
      <xdr:nvCxnSpPr>
        <xdr:cNvPr id="203" name="直線コネクタ 202"/>
        <xdr:cNvCxnSpPr/>
      </xdr:nvCxnSpPr>
      <xdr:spPr>
        <a:xfrm>
          <a:off x="1447800" y="14365703"/>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5528</xdr:rowOff>
    </xdr:from>
    <xdr:to>
      <xdr:col>7</xdr:col>
      <xdr:colOff>203200</xdr:colOff>
      <xdr:row>84</xdr:row>
      <xdr:rowOff>107128</xdr:rowOff>
    </xdr:to>
    <xdr:sp macro="" textlink="">
      <xdr:nvSpPr>
        <xdr:cNvPr id="213" name="円/楕円 212"/>
        <xdr:cNvSpPr/>
      </xdr:nvSpPr>
      <xdr:spPr>
        <a:xfrm>
          <a:off x="4902200" y="144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22055</xdr:rowOff>
    </xdr:from>
    <xdr:ext cx="762000" cy="259045"/>
    <xdr:sp macro="" textlink="">
      <xdr:nvSpPr>
        <xdr:cNvPr id="214" name="人件費・物件費等の状況該当値テキスト"/>
        <xdr:cNvSpPr txBox="1"/>
      </xdr:nvSpPr>
      <xdr:spPr>
        <a:xfrm>
          <a:off x="5041900" y="1425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154482</xdr:rowOff>
    </xdr:from>
    <xdr:to>
      <xdr:col>6</xdr:col>
      <xdr:colOff>50800</xdr:colOff>
      <xdr:row>84</xdr:row>
      <xdr:rowOff>84632</xdr:rowOff>
    </xdr:to>
    <xdr:sp macro="" textlink="">
      <xdr:nvSpPr>
        <xdr:cNvPr id="215" name="円/楕円 214"/>
        <xdr:cNvSpPr/>
      </xdr:nvSpPr>
      <xdr:spPr>
        <a:xfrm>
          <a:off x="4064000" y="143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94809</xdr:rowOff>
    </xdr:from>
    <xdr:ext cx="736600" cy="259045"/>
    <xdr:sp macro="" textlink="">
      <xdr:nvSpPr>
        <xdr:cNvPr id="216" name="テキスト ボックス 215"/>
        <xdr:cNvSpPr txBox="1"/>
      </xdr:nvSpPr>
      <xdr:spPr>
        <a:xfrm>
          <a:off x="3733800" y="141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118921</xdr:rowOff>
    </xdr:from>
    <xdr:to>
      <xdr:col>4</xdr:col>
      <xdr:colOff>533400</xdr:colOff>
      <xdr:row>84</xdr:row>
      <xdr:rowOff>49071</xdr:rowOff>
    </xdr:to>
    <xdr:sp macro="" textlink="">
      <xdr:nvSpPr>
        <xdr:cNvPr id="217" name="円/楕円 216"/>
        <xdr:cNvSpPr/>
      </xdr:nvSpPr>
      <xdr:spPr>
        <a:xfrm>
          <a:off x="3175000" y="143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33848</xdr:rowOff>
    </xdr:from>
    <xdr:ext cx="762000" cy="259045"/>
    <xdr:sp macro="" textlink="">
      <xdr:nvSpPr>
        <xdr:cNvPr id="218" name="テキスト ボックス 217"/>
        <xdr:cNvSpPr txBox="1"/>
      </xdr:nvSpPr>
      <xdr:spPr>
        <a:xfrm>
          <a:off x="2844800" y="14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110131</xdr:rowOff>
    </xdr:from>
    <xdr:to>
      <xdr:col>3</xdr:col>
      <xdr:colOff>330200</xdr:colOff>
      <xdr:row>84</xdr:row>
      <xdr:rowOff>40281</xdr:rowOff>
    </xdr:to>
    <xdr:sp macro="" textlink="">
      <xdr:nvSpPr>
        <xdr:cNvPr id="219" name="円/楕円 218"/>
        <xdr:cNvSpPr/>
      </xdr:nvSpPr>
      <xdr:spPr>
        <a:xfrm>
          <a:off x="2286000" y="14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25058</xdr:rowOff>
    </xdr:from>
    <xdr:ext cx="762000" cy="259045"/>
    <xdr:sp macro="" textlink="">
      <xdr:nvSpPr>
        <xdr:cNvPr id="220" name="テキスト ボックス 219"/>
        <xdr:cNvSpPr txBox="1"/>
      </xdr:nvSpPr>
      <xdr:spPr>
        <a:xfrm>
          <a:off x="1955800" y="144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123,429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84553</xdr:rowOff>
    </xdr:from>
    <xdr:to>
      <xdr:col>2</xdr:col>
      <xdr:colOff>127000</xdr:colOff>
      <xdr:row>84</xdr:row>
      <xdr:rowOff>14703</xdr:rowOff>
    </xdr:to>
    <xdr:sp macro="" textlink="">
      <xdr:nvSpPr>
        <xdr:cNvPr id="221" name="円/楕円 220"/>
        <xdr:cNvSpPr/>
      </xdr:nvSpPr>
      <xdr:spPr>
        <a:xfrm>
          <a:off x="1397000" y="143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170930</xdr:rowOff>
    </xdr:from>
    <xdr:ext cx="762000" cy="259045"/>
    <xdr:sp macro="" textlink="">
      <xdr:nvSpPr>
        <xdr:cNvPr id="222" name="テキスト ボックス 221"/>
        <xdr:cNvSpPr txBox="1"/>
      </xdr:nvSpPr>
      <xdr:spPr>
        <a:xfrm>
          <a:off x="1066800" y="1440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平成２４年度まで数値が大きくなっている原因は、国家公務員の時限・特例的な給与減額措置により国家公務員の給与水準が下がったことによるものである。</a:t>
          </a:r>
        </a:p>
        <a:p>
          <a:r>
            <a:rPr kumimoji="1" lang="ja-JP" altLang="en-US" sz="1100">
              <a:latin typeface="ＭＳ Ｐゴシック"/>
            </a:rPr>
            <a:t>　平成２５年度の給与削減措置により大幅に改善していたが、職員構成の変動や給与構造の相違により微増が続いている状況である。</a:t>
          </a:r>
          <a:endParaRPr kumimoji="1" lang="en-US" altLang="ja-JP" sz="1100">
            <a:latin typeface="ＭＳ Ｐゴシック"/>
          </a:endParaRPr>
        </a:p>
        <a:p>
          <a:r>
            <a:rPr kumimoji="1" lang="ja-JP" altLang="en-US" sz="1100">
              <a:latin typeface="ＭＳ Ｐゴシック"/>
            </a:rPr>
            <a:t>　</a:t>
          </a:r>
          <a:r>
            <a:rPr kumimoji="1" lang="ja-JP" altLang="en-US" sz="1100" baseline="0">
              <a:latin typeface="ＭＳ Ｐゴシック"/>
            </a:rPr>
            <a:t> 平成２８年度には給与制度の総合的見直しを行い、前年度に比べて１．３ポイント改善している。</a:t>
          </a:r>
          <a:endParaRPr kumimoji="1" lang="ja-JP" altLang="en-US" sz="1100">
            <a:latin typeface="ＭＳ Ｐゴシック"/>
          </a:endParaRPr>
        </a:p>
        <a:p>
          <a:r>
            <a:rPr kumimoji="1" lang="ja-JP" altLang="en-US" sz="1100">
              <a:latin typeface="ＭＳ Ｐゴシック"/>
            </a:rPr>
            <a:t>　　今後も国や県内各市、類似団体等の状況も踏まえ、給与の適正化に努める。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86</xdr:row>
      <xdr:rowOff>29211</xdr:rowOff>
    </xdr:to>
    <xdr:cxnSp macro="">
      <xdr:nvCxnSpPr>
        <xdr:cNvPr id="256" name="直線コネクタ 255"/>
        <xdr:cNvCxnSpPr/>
      </xdr:nvCxnSpPr>
      <xdr:spPr>
        <a:xfrm flipV="1">
          <a:off x="16179800" y="14669346"/>
          <a:ext cx="8382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29211</xdr:rowOff>
    </xdr:to>
    <xdr:cxnSp macro="">
      <xdr:nvCxnSpPr>
        <xdr:cNvPr id="259" name="直線コネクタ 258"/>
        <xdr:cNvCxnSpPr/>
      </xdr:nvCxnSpPr>
      <xdr:spPr>
        <a:xfrm>
          <a:off x="15290800" y="146934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120227</xdr:rowOff>
    </xdr:to>
    <xdr:cxnSp macro="">
      <xdr:nvCxnSpPr>
        <xdr:cNvPr id="262" name="直線コネクタ 261"/>
        <xdr:cNvCxnSpPr/>
      </xdr:nvCxnSpPr>
      <xdr:spPr>
        <a:xfrm>
          <a:off x="14401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29634</xdr:rowOff>
    </xdr:to>
    <xdr:cxnSp macro="">
      <xdr:nvCxnSpPr>
        <xdr:cNvPr id="265" name="直線コネクタ 264"/>
        <xdr:cNvCxnSpPr/>
      </xdr:nvCxnSpPr>
      <xdr:spPr>
        <a:xfrm flipV="1">
          <a:off x="13512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5" name="円/楕円 274"/>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6"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7" name="円/楕円 276"/>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8" name="テキスト ボックス 277"/>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9" name="円/楕円 278"/>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80" name="テキスト ボックス 279"/>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1" name="円/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2" name="テキスト ボックス 28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平成１９年度に策定した第１次朝倉市総合計画基本構想に基づき、１０年間（平成２９年４月１日）で１５％の職員数を削減する目標を定め、職員数の適正化を図っているところであり、平成２９年４月１日時点において職員数を８１人削減（</a:t>
          </a:r>
          <a:r>
            <a:rPr kumimoji="1" lang="en-US" altLang="ja-JP" sz="1100">
              <a:latin typeface="+mn-ea"/>
              <a:ea typeface="+mn-ea"/>
            </a:rPr>
            <a:t>H19</a:t>
          </a:r>
          <a:r>
            <a:rPr kumimoji="1" lang="ja-JP" altLang="en-US" sz="1100">
              <a:latin typeface="+mn-ea"/>
              <a:ea typeface="+mn-ea"/>
            </a:rPr>
            <a:t>：</a:t>
          </a:r>
          <a:r>
            <a:rPr kumimoji="1" lang="en-US" altLang="ja-JP" sz="1100">
              <a:latin typeface="+mn-ea"/>
              <a:ea typeface="+mn-ea"/>
            </a:rPr>
            <a:t>555</a:t>
          </a:r>
          <a:r>
            <a:rPr kumimoji="1" lang="ja-JP" altLang="en-US" sz="1100">
              <a:latin typeface="+mn-ea"/>
              <a:ea typeface="+mn-ea"/>
            </a:rPr>
            <a:t>人、</a:t>
          </a:r>
          <a:r>
            <a:rPr kumimoji="1" lang="en-US" altLang="ja-JP" sz="1100">
              <a:latin typeface="+mn-ea"/>
              <a:ea typeface="+mn-ea"/>
            </a:rPr>
            <a:t>H27</a:t>
          </a:r>
          <a:r>
            <a:rPr kumimoji="1" lang="ja-JP" altLang="en-US" sz="1100">
              <a:latin typeface="+mn-ea"/>
              <a:ea typeface="+mn-ea"/>
            </a:rPr>
            <a:t>：</a:t>
          </a:r>
          <a:r>
            <a:rPr kumimoji="1" lang="en-US" altLang="ja-JP" sz="1100">
              <a:latin typeface="+mn-ea"/>
              <a:ea typeface="+mn-ea"/>
            </a:rPr>
            <a:t>481</a:t>
          </a:r>
          <a:r>
            <a:rPr kumimoji="1" lang="ja-JP" altLang="en-US" sz="1100">
              <a:latin typeface="+mn-ea"/>
              <a:ea typeface="+mn-ea"/>
            </a:rPr>
            <a:t>人、</a:t>
          </a:r>
          <a:r>
            <a:rPr kumimoji="1" lang="en-US" altLang="ja-JP" sz="1100">
              <a:latin typeface="+mn-ea"/>
              <a:ea typeface="+mn-ea"/>
            </a:rPr>
            <a:t>H28</a:t>
          </a:r>
          <a:r>
            <a:rPr kumimoji="1" lang="ja-JP" altLang="en-US" sz="1100">
              <a:latin typeface="+mn-ea"/>
              <a:ea typeface="+mn-ea"/>
            </a:rPr>
            <a:t>：</a:t>
          </a:r>
          <a:r>
            <a:rPr kumimoji="1" lang="en-US" altLang="ja-JP" sz="1100">
              <a:latin typeface="+mn-ea"/>
              <a:ea typeface="+mn-ea"/>
            </a:rPr>
            <a:t>474</a:t>
          </a:r>
          <a:r>
            <a:rPr kumimoji="1" lang="ja-JP" altLang="en-US" sz="1100">
              <a:latin typeface="+mn-ea"/>
              <a:ea typeface="+mn-ea"/>
            </a:rPr>
            <a:t>人、</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477</a:t>
          </a:r>
          <a:r>
            <a:rPr kumimoji="1" lang="ja-JP" altLang="ja-JP" sz="1100">
              <a:solidFill>
                <a:schemeClr val="dk1"/>
              </a:solidFill>
              <a:effectLst/>
              <a:latin typeface="+mn-ea"/>
              <a:ea typeface="+mn-ea"/>
              <a:cs typeface="+mn-cs"/>
            </a:rPr>
            <a:t>人</a:t>
          </a:r>
          <a:r>
            <a:rPr kumimoji="1" lang="ja-JP" altLang="en-US" sz="1100">
              <a:latin typeface="+mn-ea"/>
              <a:ea typeface="+mn-ea"/>
            </a:rPr>
            <a:t>）している。</a:t>
          </a:r>
          <a:endParaRPr kumimoji="1" lang="en-US" altLang="ja-JP" sz="1100">
            <a:latin typeface="+mn-ea"/>
            <a:ea typeface="+mn-ea"/>
          </a:endParaRPr>
        </a:p>
        <a:p>
          <a:r>
            <a:rPr kumimoji="1" lang="ja-JP" altLang="en-US" sz="1100">
              <a:latin typeface="+mn-ea"/>
              <a:ea typeface="+mn-ea"/>
            </a:rPr>
            <a:t>　</a:t>
          </a:r>
          <a:r>
            <a:rPr kumimoji="1" lang="ja-JP" altLang="en-US" sz="1100">
              <a:solidFill>
                <a:schemeClr val="dk1"/>
              </a:solidFill>
              <a:effectLst/>
              <a:latin typeface="+mn-ea"/>
              <a:ea typeface="+mn-ea"/>
              <a:cs typeface="+mn-cs"/>
            </a:rPr>
            <a:t>そのことにより、全国平均、県平均よりも低くなっている状況である。</a:t>
          </a:r>
          <a:endParaRPr kumimoji="1" lang="en-US" altLang="ja-JP" sz="1100">
            <a:solidFill>
              <a:schemeClr val="dk1"/>
            </a:solidFill>
            <a:effectLst/>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140305</xdr:rowOff>
    </xdr:from>
    <xdr:to>
      <xdr:col>24</xdr:col>
      <xdr:colOff>558800</xdr:colOff>
      <xdr:row>60</xdr:row>
      <xdr:rowOff>151795</xdr:rowOff>
    </xdr:to>
    <xdr:cxnSp macro="">
      <xdr:nvCxnSpPr>
        <xdr:cNvPr id="321" name="直線コネクタ 320"/>
        <xdr:cNvCxnSpPr/>
      </xdr:nvCxnSpPr>
      <xdr:spPr>
        <a:xfrm>
          <a:off x="16179800" y="1042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140305</xdr:rowOff>
    </xdr:from>
    <xdr:to>
      <xdr:col>23</xdr:col>
      <xdr:colOff>406400</xdr:colOff>
      <xdr:row>60</xdr:row>
      <xdr:rowOff>144901</xdr:rowOff>
    </xdr:to>
    <xdr:cxnSp macro="">
      <xdr:nvCxnSpPr>
        <xdr:cNvPr id="324" name="直線コネクタ 323"/>
        <xdr:cNvCxnSpPr/>
      </xdr:nvCxnSpPr>
      <xdr:spPr>
        <a:xfrm flipV="1">
          <a:off x="15290800" y="104273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60</xdr:row>
      <xdr:rowOff>147199</xdr:rowOff>
    </xdr:to>
    <xdr:cxnSp macro="">
      <xdr:nvCxnSpPr>
        <xdr:cNvPr id="327" name="直線コネクタ 326"/>
        <xdr:cNvCxnSpPr/>
      </xdr:nvCxnSpPr>
      <xdr:spPr>
        <a:xfrm flipV="1">
          <a:off x="14401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147199</xdr:rowOff>
    </xdr:from>
    <xdr:to>
      <xdr:col>21</xdr:col>
      <xdr:colOff>0</xdr:colOff>
      <xdr:row>60</xdr:row>
      <xdr:rowOff>148348</xdr:rowOff>
    </xdr:to>
    <xdr:cxnSp macro="">
      <xdr:nvCxnSpPr>
        <xdr:cNvPr id="330" name="直線コネクタ 329"/>
        <xdr:cNvCxnSpPr/>
      </xdr:nvCxnSpPr>
      <xdr:spPr>
        <a:xfrm flipV="1">
          <a:off x="13512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100995</xdr:rowOff>
    </xdr:from>
    <xdr:to>
      <xdr:col>24</xdr:col>
      <xdr:colOff>609600</xdr:colOff>
      <xdr:row>61</xdr:row>
      <xdr:rowOff>31145</xdr:rowOff>
    </xdr:to>
    <xdr:sp macro="" textlink="">
      <xdr:nvSpPr>
        <xdr:cNvPr id="340" name="円/楕円 339"/>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117522</xdr:rowOff>
    </xdr:from>
    <xdr:ext cx="762000" cy="259045"/>
    <xdr:sp macro="" textlink="">
      <xdr:nvSpPr>
        <xdr:cNvPr id="341" name="定員管理の状況該当値テキスト"/>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89505</xdr:rowOff>
    </xdr:from>
    <xdr:to>
      <xdr:col>23</xdr:col>
      <xdr:colOff>457200</xdr:colOff>
      <xdr:row>61</xdr:row>
      <xdr:rowOff>19655</xdr:rowOff>
    </xdr:to>
    <xdr:sp macro="" textlink="">
      <xdr:nvSpPr>
        <xdr:cNvPr id="342" name="円/楕円 341"/>
        <xdr:cNvSpPr/>
      </xdr:nvSpPr>
      <xdr:spPr>
        <a:xfrm>
          <a:off x="16129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29832</xdr:rowOff>
    </xdr:from>
    <xdr:ext cx="736600" cy="259045"/>
    <xdr:sp macro="" textlink="">
      <xdr:nvSpPr>
        <xdr:cNvPr id="343" name="テキスト ボックス 342"/>
        <xdr:cNvSpPr txBox="1"/>
      </xdr:nvSpPr>
      <xdr:spPr>
        <a:xfrm>
          <a:off x="15798800" y="1014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94101</xdr:rowOff>
    </xdr:from>
    <xdr:to>
      <xdr:col>22</xdr:col>
      <xdr:colOff>254000</xdr:colOff>
      <xdr:row>61</xdr:row>
      <xdr:rowOff>24251</xdr:rowOff>
    </xdr:to>
    <xdr:sp macro="" textlink="">
      <xdr:nvSpPr>
        <xdr:cNvPr id="344" name="円/楕円 343"/>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9028</xdr:rowOff>
    </xdr:from>
    <xdr:ext cx="762000" cy="259045"/>
    <xdr:sp macro="" textlink="">
      <xdr:nvSpPr>
        <xdr:cNvPr id="345" name="テキスト ボックス 344"/>
        <xdr:cNvSpPr txBox="1"/>
      </xdr:nvSpPr>
      <xdr:spPr>
        <a:xfrm>
          <a:off x="14909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96399</xdr:rowOff>
    </xdr:from>
    <xdr:to>
      <xdr:col>21</xdr:col>
      <xdr:colOff>50800</xdr:colOff>
      <xdr:row>61</xdr:row>
      <xdr:rowOff>26549</xdr:rowOff>
    </xdr:to>
    <xdr:sp macro="" textlink="">
      <xdr:nvSpPr>
        <xdr:cNvPr id="346" name="円/楕円 345"/>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11326</xdr:rowOff>
    </xdr:from>
    <xdr:ext cx="762000" cy="259045"/>
    <xdr:sp macro="" textlink="">
      <xdr:nvSpPr>
        <xdr:cNvPr id="347" name="テキスト ボックス 346"/>
        <xdr:cNvSpPr txBox="1"/>
      </xdr:nvSpPr>
      <xdr:spPr>
        <a:xfrm>
          <a:off x="14020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8" name="円/楕円 347"/>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9" name="テキスト ボックス 348"/>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実質公債費比率は８．６％となり、ここ数年横ばいの状況である。</a:t>
          </a:r>
        </a:p>
        <a:p>
          <a:r>
            <a:rPr kumimoji="1" lang="ja-JP" altLang="en-US" sz="1100">
              <a:latin typeface="ＭＳ Ｐゴシック"/>
            </a:rPr>
            <a:t>　要因としては償還完了に伴い起債償還額が減少していることに加え、償還している起債の種類に合併特例債等の交付税措置率の高いものが増えていることが挙げられる。</a:t>
          </a:r>
        </a:p>
        <a:p>
          <a:r>
            <a:rPr kumimoji="1" lang="ja-JP" altLang="en-US" sz="1100">
              <a:latin typeface="ＭＳ Ｐゴシック"/>
            </a:rPr>
            <a:t>　今後も起債に大きく頼らない財政運営に努め、新規起債の抑制を図っていく。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61722</xdr:rowOff>
    </xdr:to>
    <xdr:cxnSp macro="">
      <xdr:nvCxnSpPr>
        <xdr:cNvPr id="381" name="直線コネクタ 380"/>
        <xdr:cNvCxnSpPr/>
      </xdr:nvCxnSpPr>
      <xdr:spPr>
        <a:xfrm>
          <a:off x="16179800" y="7071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52070</xdr:rowOff>
    </xdr:to>
    <xdr:cxnSp macro="">
      <xdr:nvCxnSpPr>
        <xdr:cNvPr id="384" name="直線コネクタ 383"/>
        <xdr:cNvCxnSpPr/>
      </xdr:nvCxnSpPr>
      <xdr:spPr>
        <a:xfrm flipV="1">
          <a:off x="15290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100330</xdr:rowOff>
    </xdr:to>
    <xdr:cxnSp macro="">
      <xdr:nvCxnSpPr>
        <xdr:cNvPr id="387" name="直線コネクタ 386"/>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25400</xdr:rowOff>
    </xdr:to>
    <xdr:cxnSp macro="">
      <xdr:nvCxnSpPr>
        <xdr:cNvPr id="390" name="直線コネクタ 389"/>
        <xdr:cNvCxnSpPr/>
      </xdr:nvCxnSpPr>
      <xdr:spPr>
        <a:xfrm flipV="1">
          <a:off x="13512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0" name="円/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1"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2" name="円/楕円 401"/>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3" name="テキスト ボックス 402"/>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4" name="円/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5" name="テキスト ボックス 40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6" name="円/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7" name="テキスト ボックス 406"/>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8" name="円/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9" name="テキスト ボックス 40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将来負担比率は３</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％改善している。</a:t>
          </a:r>
          <a:endParaRPr lang="ja-JP" altLang="ja-JP" sz="1100">
            <a:effectLst/>
          </a:endParaRPr>
        </a:p>
        <a:p>
          <a:r>
            <a:rPr kumimoji="1" lang="ja-JP" altLang="ja-JP" sz="1100">
              <a:solidFill>
                <a:schemeClr val="dk1"/>
              </a:solidFill>
              <a:effectLst/>
              <a:latin typeface="+mn-lt"/>
              <a:ea typeface="+mn-ea"/>
              <a:cs typeface="+mn-cs"/>
            </a:rPr>
            <a:t>　これは繰上償還による地方債現在高の減少と基金現在高の増によるものであり、今後も起債額の抑制</a:t>
          </a:r>
          <a:r>
            <a:rPr kumimoji="1" lang="ja-JP" altLang="en-US" sz="1100">
              <a:solidFill>
                <a:schemeClr val="dk1"/>
              </a:solidFill>
              <a:effectLst/>
              <a:latin typeface="+mn-lt"/>
              <a:ea typeface="+mn-ea"/>
              <a:cs typeface="+mn-cs"/>
            </a:rPr>
            <a:t>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50673</xdr:rowOff>
    </xdr:from>
    <xdr:to>
      <xdr:col>24</xdr:col>
      <xdr:colOff>558800</xdr:colOff>
      <xdr:row>15</xdr:row>
      <xdr:rowOff>63542</xdr:rowOff>
    </xdr:to>
    <xdr:cxnSp macro="">
      <xdr:nvCxnSpPr>
        <xdr:cNvPr id="443" name="直線コネクタ 442"/>
        <xdr:cNvCxnSpPr/>
      </xdr:nvCxnSpPr>
      <xdr:spPr>
        <a:xfrm flipV="1">
          <a:off x="16179800" y="2622423"/>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63542</xdr:rowOff>
    </xdr:from>
    <xdr:to>
      <xdr:col>23</xdr:col>
      <xdr:colOff>406400</xdr:colOff>
      <xdr:row>15</xdr:row>
      <xdr:rowOff>146389</xdr:rowOff>
    </xdr:to>
    <xdr:cxnSp macro="">
      <xdr:nvCxnSpPr>
        <xdr:cNvPr id="446" name="直線コネクタ 445"/>
        <xdr:cNvCxnSpPr/>
      </xdr:nvCxnSpPr>
      <xdr:spPr>
        <a:xfrm flipV="1">
          <a:off x="15290800" y="263529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146389</xdr:rowOff>
    </xdr:from>
    <xdr:to>
      <xdr:col>22</xdr:col>
      <xdr:colOff>203200</xdr:colOff>
      <xdr:row>16</xdr:row>
      <xdr:rowOff>18373</xdr:rowOff>
    </xdr:to>
    <xdr:cxnSp macro="">
      <xdr:nvCxnSpPr>
        <xdr:cNvPr id="449" name="直線コネクタ 448"/>
        <xdr:cNvCxnSpPr/>
      </xdr:nvCxnSpPr>
      <xdr:spPr>
        <a:xfrm flipV="1">
          <a:off x="14401800" y="271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18373</xdr:rowOff>
    </xdr:from>
    <xdr:to>
      <xdr:col>21</xdr:col>
      <xdr:colOff>0</xdr:colOff>
      <xdr:row>16</xdr:row>
      <xdr:rowOff>54568</xdr:rowOff>
    </xdr:to>
    <xdr:cxnSp macro="">
      <xdr:nvCxnSpPr>
        <xdr:cNvPr id="452" name="直線コネクタ 451"/>
        <xdr:cNvCxnSpPr/>
      </xdr:nvCxnSpPr>
      <xdr:spPr>
        <a:xfrm flipV="1">
          <a:off x="13512800" y="27615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171323</xdr:rowOff>
    </xdr:from>
    <xdr:to>
      <xdr:col>24</xdr:col>
      <xdr:colOff>609600</xdr:colOff>
      <xdr:row>15</xdr:row>
      <xdr:rowOff>101473</xdr:rowOff>
    </xdr:to>
    <xdr:sp macro="" textlink="">
      <xdr:nvSpPr>
        <xdr:cNvPr id="462" name="円/楕円 461"/>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16400</xdr:rowOff>
    </xdr:from>
    <xdr:ext cx="762000" cy="259045"/>
    <xdr:sp macro="" textlink="">
      <xdr:nvSpPr>
        <xdr:cNvPr id="463" name="将来負担の状況該当値テキスト"/>
        <xdr:cNvSpPr txBox="1"/>
      </xdr:nvSpPr>
      <xdr:spPr>
        <a:xfrm>
          <a:off x="17106900" y="241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12742</xdr:rowOff>
    </xdr:from>
    <xdr:to>
      <xdr:col>23</xdr:col>
      <xdr:colOff>457200</xdr:colOff>
      <xdr:row>15</xdr:row>
      <xdr:rowOff>114342</xdr:rowOff>
    </xdr:to>
    <xdr:sp macro="" textlink="">
      <xdr:nvSpPr>
        <xdr:cNvPr id="464" name="円/楕円 463"/>
        <xdr:cNvSpPr/>
      </xdr:nvSpPr>
      <xdr:spPr>
        <a:xfrm>
          <a:off x="16129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124519</xdr:rowOff>
    </xdr:from>
    <xdr:ext cx="736600" cy="259045"/>
    <xdr:sp macro="" textlink="">
      <xdr:nvSpPr>
        <xdr:cNvPr id="465" name="テキスト ボックス 464"/>
        <xdr:cNvSpPr txBox="1"/>
      </xdr:nvSpPr>
      <xdr:spPr>
        <a:xfrm>
          <a:off x="15798800" y="235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95589</xdr:rowOff>
    </xdr:from>
    <xdr:to>
      <xdr:col>22</xdr:col>
      <xdr:colOff>254000</xdr:colOff>
      <xdr:row>16</xdr:row>
      <xdr:rowOff>25739</xdr:rowOff>
    </xdr:to>
    <xdr:sp macro="" textlink="">
      <xdr:nvSpPr>
        <xdr:cNvPr id="466" name="円/楕円 465"/>
        <xdr:cNvSpPr/>
      </xdr:nvSpPr>
      <xdr:spPr>
        <a:xfrm>
          <a:off x="15240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35916</xdr:rowOff>
    </xdr:from>
    <xdr:ext cx="762000" cy="259045"/>
    <xdr:sp macro="" textlink="">
      <xdr:nvSpPr>
        <xdr:cNvPr id="467" name="テキスト ボックス 466"/>
        <xdr:cNvSpPr txBox="1"/>
      </xdr:nvSpPr>
      <xdr:spPr>
        <a:xfrm>
          <a:off x="14909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139023</xdr:rowOff>
    </xdr:from>
    <xdr:to>
      <xdr:col>21</xdr:col>
      <xdr:colOff>50800</xdr:colOff>
      <xdr:row>16</xdr:row>
      <xdr:rowOff>69173</xdr:rowOff>
    </xdr:to>
    <xdr:sp macro="" textlink="">
      <xdr:nvSpPr>
        <xdr:cNvPr id="468" name="円/楕円 467"/>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79350</xdr:rowOff>
    </xdr:from>
    <xdr:ext cx="762000" cy="259045"/>
    <xdr:sp macro="" textlink="">
      <xdr:nvSpPr>
        <xdr:cNvPr id="469" name="テキスト ボックス 468"/>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70" name="円/楕円 469"/>
        <xdr:cNvSpPr/>
      </xdr:nvSpPr>
      <xdr:spPr>
        <a:xfrm>
          <a:off x="13462000" y="27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71" name="テキスト ボックス 470"/>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すると人件費に係る経常収支比率は低くなっているが、これは合併後の平成１９年度から職員定数管理を行い、人件費の抑制を図っているためであり、平成２８年度は前年度比０．３％の減となっている。</a:t>
          </a:r>
        </a:p>
        <a:p>
          <a:r>
            <a:rPr kumimoji="1" lang="ja-JP" altLang="en-US" sz="1100">
              <a:latin typeface="ＭＳ Ｐゴシック"/>
            </a:rPr>
            <a:t>　今後も人件費関係経費全体を含めて抑制に努める。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27940</xdr:rowOff>
    </xdr:to>
    <xdr:cxnSp macro="">
      <xdr:nvCxnSpPr>
        <xdr:cNvPr id="66" name="直線コネクタ 65"/>
        <xdr:cNvCxnSpPr/>
      </xdr:nvCxnSpPr>
      <xdr:spPr>
        <a:xfrm flipV="1">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96520</xdr:rowOff>
    </xdr:to>
    <xdr:cxnSp macro="">
      <xdr:nvCxnSpPr>
        <xdr:cNvPr id="69" name="直線コネクタ 68"/>
        <xdr:cNvCxnSpPr/>
      </xdr:nvCxnSpPr>
      <xdr:spPr>
        <a:xfrm flipV="1">
          <a:off x="3098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96520</xdr:rowOff>
    </xdr:to>
    <xdr:cxnSp macro="">
      <xdr:nvCxnSpPr>
        <xdr:cNvPr id="72" name="直線コネクタ 71"/>
        <xdr:cNvCxnSpPr/>
      </xdr:nvCxnSpPr>
      <xdr:spPr>
        <a:xfrm>
          <a:off x="2209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119380</xdr:rowOff>
    </xdr:to>
    <xdr:cxnSp macro="">
      <xdr:nvCxnSpPr>
        <xdr:cNvPr id="75" name="直線コネクタ 74"/>
        <xdr:cNvCxnSpPr/>
      </xdr:nvCxnSpPr>
      <xdr:spPr>
        <a:xfrm flipV="1">
          <a:off x="1320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平成２８年度は、ふるさと応援寄付金事業費、秋月博物館建設事業費、がん検診事業費等の増により前年度比０．６％の増となっている。</a:t>
          </a:r>
        </a:p>
        <a:p>
          <a:r>
            <a:rPr kumimoji="1" lang="ja-JP" altLang="en-US" sz="1100">
              <a:latin typeface="ＭＳ Ｐゴシック"/>
            </a:rPr>
            <a:t>　類似団体平均を上回り、高止まりしている状況が続いているため、今後は公共施設の適正維持とともに、管理方法を含めた事業費の見直し等コスト削減に努める。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149860</xdr:rowOff>
    </xdr:to>
    <xdr:cxnSp macro="">
      <xdr:nvCxnSpPr>
        <xdr:cNvPr id="129" name="直線コネクタ 128"/>
        <xdr:cNvCxnSpPr/>
      </xdr:nvCxnSpPr>
      <xdr:spPr>
        <a:xfrm>
          <a:off x="15671800" y="285387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123734</xdr:rowOff>
    </xdr:to>
    <xdr:cxnSp macro="">
      <xdr:nvCxnSpPr>
        <xdr:cNvPr id="132" name="直線コネクタ 131"/>
        <xdr:cNvCxnSpPr/>
      </xdr:nvCxnSpPr>
      <xdr:spPr>
        <a:xfrm flipV="1">
          <a:off x="14782800" y="28538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64951</xdr:rowOff>
    </xdr:from>
    <xdr:to>
      <xdr:col>21</xdr:col>
      <xdr:colOff>361950</xdr:colOff>
      <xdr:row>16</xdr:row>
      <xdr:rowOff>123734</xdr:rowOff>
    </xdr:to>
    <xdr:cxnSp macro="">
      <xdr:nvCxnSpPr>
        <xdr:cNvPr id="135" name="直線コネクタ 134"/>
        <xdr:cNvCxnSpPr/>
      </xdr:nvCxnSpPr>
      <xdr:spPr>
        <a:xfrm>
          <a:off x="13893800" y="2808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64951</xdr:rowOff>
    </xdr:to>
    <xdr:cxnSp macro="">
      <xdr:nvCxnSpPr>
        <xdr:cNvPr id="138" name="直線コネクタ 137"/>
        <xdr:cNvCxnSpPr/>
      </xdr:nvCxnSpPr>
      <xdr:spPr>
        <a:xfrm>
          <a:off x="13004800" y="2755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8" name="円/楕円 147"/>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9"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72934</xdr:rowOff>
    </xdr:from>
    <xdr:to>
      <xdr:col>21</xdr:col>
      <xdr:colOff>412750</xdr:colOff>
      <xdr:row>17</xdr:row>
      <xdr:rowOff>3084</xdr:rowOff>
    </xdr:to>
    <xdr:sp macro="" textlink="">
      <xdr:nvSpPr>
        <xdr:cNvPr id="152" name="円/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14151</xdr:rowOff>
    </xdr:from>
    <xdr:to>
      <xdr:col>20</xdr:col>
      <xdr:colOff>209550</xdr:colOff>
      <xdr:row>16</xdr:row>
      <xdr:rowOff>115751</xdr:rowOff>
    </xdr:to>
    <xdr:sp macro="" textlink="">
      <xdr:nvSpPr>
        <xdr:cNvPr id="154" name="円/楕円 153"/>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55" name="テキスト ボックス 154"/>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類似団体平均を下回っているものの、平成２８年度は前年度比０．５％増となっている。これは臨時福祉給付金、障がい福祉サービス事業費、私立保育園措置費の増等によるものである。</a:t>
          </a:r>
        </a:p>
        <a:p>
          <a:r>
            <a:rPr kumimoji="1" lang="ja-JP" altLang="en-US" sz="1100">
              <a:latin typeface="ＭＳ Ｐゴシック"/>
            </a:rPr>
            <a:t>　将来的には各福祉制度の受給増により扶助費の増嵩が想定されるため、審査等の適正化を進め、歳出抑制に努める。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54</xdr:row>
      <xdr:rowOff>149860</xdr:rowOff>
    </xdr:to>
    <xdr:cxnSp macro="">
      <xdr:nvCxnSpPr>
        <xdr:cNvPr id="190" name="直線コネクタ 189"/>
        <xdr:cNvCxnSpPr/>
      </xdr:nvCxnSpPr>
      <xdr:spPr>
        <a:xfrm>
          <a:off x="3987800" y="9370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134620</xdr:rowOff>
    </xdr:to>
    <xdr:cxnSp macro="">
      <xdr:nvCxnSpPr>
        <xdr:cNvPr id="193" name="直線コネクタ 192"/>
        <xdr:cNvCxnSpPr/>
      </xdr:nvCxnSpPr>
      <xdr:spPr>
        <a:xfrm flipV="1">
          <a:off x="3098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73660</xdr:rowOff>
    </xdr:from>
    <xdr:to>
      <xdr:col>4</xdr:col>
      <xdr:colOff>346075</xdr:colOff>
      <xdr:row>54</xdr:row>
      <xdr:rowOff>134620</xdr:rowOff>
    </xdr:to>
    <xdr:cxnSp macro="">
      <xdr:nvCxnSpPr>
        <xdr:cNvPr id="196" name="直線コネクタ 195"/>
        <xdr:cNvCxnSpPr/>
      </xdr:nvCxnSpPr>
      <xdr:spPr>
        <a:xfrm>
          <a:off x="2209800" y="9331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81280</xdr:rowOff>
    </xdr:to>
    <xdr:cxnSp macro="">
      <xdr:nvCxnSpPr>
        <xdr:cNvPr id="199" name="直線コネクタ 198"/>
        <xdr:cNvCxnSpPr/>
      </xdr:nvCxnSpPr>
      <xdr:spPr>
        <a:xfrm flipV="1">
          <a:off x="1320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9" name="円/楕円 20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1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11" name="円/楕円 210"/>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12" name="テキスト ボックス 211"/>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83820</xdr:rowOff>
    </xdr:from>
    <xdr:to>
      <xdr:col>4</xdr:col>
      <xdr:colOff>396875</xdr:colOff>
      <xdr:row>55</xdr:row>
      <xdr:rowOff>13970</xdr:rowOff>
    </xdr:to>
    <xdr:sp macro="" textlink="">
      <xdr:nvSpPr>
        <xdr:cNvPr id="213" name="円/楕円 212"/>
        <xdr:cNvSpPr/>
      </xdr:nvSpPr>
      <xdr:spPr>
        <a:xfrm>
          <a:off x="3048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24147</xdr:rowOff>
    </xdr:from>
    <xdr:ext cx="762000" cy="259045"/>
    <xdr:sp macro="" textlink="">
      <xdr:nvSpPr>
        <xdr:cNvPr id="214" name="テキスト ボックス 213"/>
        <xdr:cNvSpPr txBox="1"/>
      </xdr:nvSpPr>
      <xdr:spPr>
        <a:xfrm>
          <a:off x="2717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22860</xdr:rowOff>
    </xdr:from>
    <xdr:to>
      <xdr:col>3</xdr:col>
      <xdr:colOff>193675</xdr:colOff>
      <xdr:row>54</xdr:row>
      <xdr:rowOff>124460</xdr:rowOff>
    </xdr:to>
    <xdr:sp macro="" textlink="">
      <xdr:nvSpPr>
        <xdr:cNvPr id="215" name="円/楕円 214"/>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134637</xdr:rowOff>
    </xdr:from>
    <xdr:ext cx="762000" cy="259045"/>
    <xdr:sp macro="" textlink="">
      <xdr:nvSpPr>
        <xdr:cNvPr id="216" name="テキスト ボックス 215"/>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7" name="円/楕円 216"/>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8" name="テキスト ボックス 217"/>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類似団体平均を上回っているのは、介護保険特別会計繰出金が伸びていることが要因であり、前年度比０．８％の悪化となっている。</a:t>
          </a:r>
        </a:p>
        <a:p>
          <a:r>
            <a:rPr kumimoji="1" lang="ja-JP" altLang="en-US" sz="1100">
              <a:latin typeface="ＭＳ Ｐゴシック"/>
            </a:rPr>
            <a:t>　今後は特別会計の事業見直しや保険料の徴収強化により繰出金の抑制を図り、普通会計の負担を減らしていく必要がある。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43180</xdr:rowOff>
    </xdr:to>
    <xdr:cxnSp macro="">
      <xdr:nvCxnSpPr>
        <xdr:cNvPr id="251" name="直線コネクタ 250"/>
        <xdr:cNvCxnSpPr/>
      </xdr:nvCxnSpPr>
      <xdr:spPr>
        <a:xfrm>
          <a:off x="15671800" y="992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27940</xdr:rowOff>
    </xdr:to>
    <xdr:cxnSp macro="">
      <xdr:nvCxnSpPr>
        <xdr:cNvPr id="254" name="直線コネクタ 253"/>
        <xdr:cNvCxnSpPr/>
      </xdr:nvCxnSpPr>
      <xdr:spPr>
        <a:xfrm flipV="1">
          <a:off x="14782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27940</xdr:rowOff>
    </xdr:to>
    <xdr:cxnSp macro="">
      <xdr:nvCxnSpPr>
        <xdr:cNvPr id="257" name="直線コネクタ 256"/>
        <xdr:cNvCxnSpPr/>
      </xdr:nvCxnSpPr>
      <xdr:spPr>
        <a:xfrm>
          <a:off x="13893800" y="991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57</xdr:row>
      <xdr:rowOff>146050</xdr:rowOff>
    </xdr:to>
    <xdr:cxnSp macro="">
      <xdr:nvCxnSpPr>
        <xdr:cNvPr id="260" name="直線コネクタ 259"/>
        <xdr:cNvCxnSpPr/>
      </xdr:nvCxnSpPr>
      <xdr:spPr>
        <a:xfrm>
          <a:off x="13004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6" name="円/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補助費等に係る経常収支比率は前年度に比べ０．７％改善したものの、類似団体平均を上回っている。これは一部事務組合への負担金等の増が要因とみられる。</a:t>
          </a:r>
        </a:p>
        <a:p>
          <a:r>
            <a:rPr kumimoji="1" lang="ja-JP" altLang="en-US" sz="1100">
              <a:latin typeface="ＭＳ Ｐゴシック"/>
            </a:rPr>
            <a:t>　今後は補助金交付団体の精査、現行補助金の廃止・縮小も含めた補助金交付基準の見直し、特別会計や一部事務組合の歳出見直しによる繰入金縮減等行い、歳出の適正化に努める。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64135</xdr:rowOff>
    </xdr:from>
    <xdr:to>
      <xdr:col>24</xdr:col>
      <xdr:colOff>31750</xdr:colOff>
      <xdr:row>37</xdr:row>
      <xdr:rowOff>104140</xdr:rowOff>
    </xdr:to>
    <xdr:cxnSp macro="">
      <xdr:nvCxnSpPr>
        <xdr:cNvPr id="307" name="直線コネクタ 306"/>
        <xdr:cNvCxnSpPr/>
      </xdr:nvCxnSpPr>
      <xdr:spPr>
        <a:xfrm flipV="1">
          <a:off x="15671800" y="64077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104140</xdr:rowOff>
    </xdr:from>
    <xdr:to>
      <xdr:col>22</xdr:col>
      <xdr:colOff>565150</xdr:colOff>
      <xdr:row>37</xdr:row>
      <xdr:rowOff>121285</xdr:rowOff>
    </xdr:to>
    <xdr:cxnSp macro="">
      <xdr:nvCxnSpPr>
        <xdr:cNvPr id="310" name="直線コネクタ 309"/>
        <xdr:cNvCxnSpPr/>
      </xdr:nvCxnSpPr>
      <xdr:spPr>
        <a:xfrm flipV="1">
          <a:off x="14782800" y="64477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109855</xdr:rowOff>
    </xdr:from>
    <xdr:to>
      <xdr:col>21</xdr:col>
      <xdr:colOff>361950</xdr:colOff>
      <xdr:row>37</xdr:row>
      <xdr:rowOff>121285</xdr:rowOff>
    </xdr:to>
    <xdr:cxnSp macro="">
      <xdr:nvCxnSpPr>
        <xdr:cNvPr id="313" name="直線コネクタ 312"/>
        <xdr:cNvCxnSpPr/>
      </xdr:nvCxnSpPr>
      <xdr:spPr>
        <a:xfrm>
          <a:off x="13893800" y="6453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109855</xdr:rowOff>
    </xdr:from>
    <xdr:to>
      <xdr:col>20</xdr:col>
      <xdr:colOff>158750</xdr:colOff>
      <xdr:row>37</xdr:row>
      <xdr:rowOff>144145</xdr:rowOff>
    </xdr:to>
    <xdr:cxnSp macro="">
      <xdr:nvCxnSpPr>
        <xdr:cNvPr id="316" name="直線コネクタ 315"/>
        <xdr:cNvCxnSpPr/>
      </xdr:nvCxnSpPr>
      <xdr:spPr>
        <a:xfrm flipV="1">
          <a:off x="13004800" y="6453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xdr:rowOff>
    </xdr:from>
    <xdr:to>
      <xdr:col>24</xdr:col>
      <xdr:colOff>82550</xdr:colOff>
      <xdr:row>37</xdr:row>
      <xdr:rowOff>114935</xdr:rowOff>
    </xdr:to>
    <xdr:sp macro="" textlink="">
      <xdr:nvSpPr>
        <xdr:cNvPr id="326" name="円/楕円 325"/>
        <xdr:cNvSpPr/>
      </xdr:nvSpPr>
      <xdr:spPr>
        <a:xfrm>
          <a:off x="164592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156862</xdr:rowOff>
    </xdr:from>
    <xdr:ext cx="762000" cy="259045"/>
    <xdr:sp macro="" textlink="">
      <xdr:nvSpPr>
        <xdr:cNvPr id="327" name="補助費等該当値テキスト"/>
        <xdr:cNvSpPr txBox="1"/>
      </xdr:nvSpPr>
      <xdr:spPr>
        <a:xfrm>
          <a:off x="165989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53340</xdr:rowOff>
    </xdr:from>
    <xdr:to>
      <xdr:col>22</xdr:col>
      <xdr:colOff>615950</xdr:colOff>
      <xdr:row>37</xdr:row>
      <xdr:rowOff>154940</xdr:rowOff>
    </xdr:to>
    <xdr:sp macro="" textlink="">
      <xdr:nvSpPr>
        <xdr:cNvPr id="328" name="円/楕円 327"/>
        <xdr:cNvSpPr/>
      </xdr:nvSpPr>
      <xdr:spPr>
        <a:xfrm>
          <a:off x="15621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139717</xdr:rowOff>
    </xdr:from>
    <xdr:ext cx="736600" cy="259045"/>
    <xdr:sp macro="" textlink="">
      <xdr:nvSpPr>
        <xdr:cNvPr id="329" name="テキスト ボックス 328"/>
        <xdr:cNvSpPr txBox="1"/>
      </xdr:nvSpPr>
      <xdr:spPr>
        <a:xfrm>
          <a:off x="15290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70485</xdr:rowOff>
    </xdr:from>
    <xdr:to>
      <xdr:col>21</xdr:col>
      <xdr:colOff>412750</xdr:colOff>
      <xdr:row>38</xdr:row>
      <xdr:rowOff>635</xdr:rowOff>
    </xdr:to>
    <xdr:sp macro="" textlink="">
      <xdr:nvSpPr>
        <xdr:cNvPr id="330" name="円/楕円 329"/>
        <xdr:cNvSpPr/>
      </xdr:nvSpPr>
      <xdr:spPr>
        <a:xfrm>
          <a:off x="14732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156862</xdr:rowOff>
    </xdr:from>
    <xdr:ext cx="762000" cy="259045"/>
    <xdr:sp macro="" textlink="">
      <xdr:nvSpPr>
        <xdr:cNvPr id="331" name="テキスト ボックス 330"/>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59055</xdr:rowOff>
    </xdr:from>
    <xdr:to>
      <xdr:col>20</xdr:col>
      <xdr:colOff>209550</xdr:colOff>
      <xdr:row>37</xdr:row>
      <xdr:rowOff>160655</xdr:rowOff>
    </xdr:to>
    <xdr:sp macro="" textlink="">
      <xdr:nvSpPr>
        <xdr:cNvPr id="332" name="円/楕円 331"/>
        <xdr:cNvSpPr/>
      </xdr:nvSpPr>
      <xdr:spPr>
        <a:xfrm>
          <a:off x="13843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145432</xdr:rowOff>
    </xdr:from>
    <xdr:ext cx="762000" cy="259045"/>
    <xdr:sp macro="" textlink="">
      <xdr:nvSpPr>
        <xdr:cNvPr id="333" name="テキスト ボックス 332"/>
        <xdr:cNvSpPr txBox="1"/>
      </xdr:nvSpPr>
      <xdr:spPr>
        <a:xfrm>
          <a:off x="13512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93345</xdr:rowOff>
    </xdr:from>
    <xdr:to>
      <xdr:col>19</xdr:col>
      <xdr:colOff>6350</xdr:colOff>
      <xdr:row>38</xdr:row>
      <xdr:rowOff>23495</xdr:rowOff>
    </xdr:to>
    <xdr:sp macro="" textlink="">
      <xdr:nvSpPr>
        <xdr:cNvPr id="334" name="円/楕円 333"/>
        <xdr:cNvSpPr/>
      </xdr:nvSpPr>
      <xdr:spPr>
        <a:xfrm>
          <a:off x="12954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8272</xdr:rowOff>
    </xdr:from>
    <xdr:ext cx="762000" cy="259045"/>
    <xdr:sp macro="" textlink="">
      <xdr:nvSpPr>
        <xdr:cNvPr id="335" name="テキスト ボックス 334"/>
        <xdr:cNvSpPr txBox="1"/>
      </xdr:nvSpPr>
      <xdr:spPr>
        <a:xfrm>
          <a:off x="12623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公債費に係る経常収支比率は類似団体平均を下回っているものの、前年度比はほぼ横ばいとなっている。</a:t>
          </a:r>
        </a:p>
        <a:p>
          <a:r>
            <a:rPr kumimoji="1" lang="ja-JP" altLang="en-US" sz="1100">
              <a:latin typeface="ＭＳ Ｐゴシック"/>
            </a:rPr>
            <a:t>　昨年に引き続き繰上償還を行ったものの、償還額全体が前年度より減となったためであり、今後も投資事業を厳密に精査し、起債額の抑制に努める。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17599</xdr:rowOff>
    </xdr:from>
    <xdr:to>
      <xdr:col>7</xdr:col>
      <xdr:colOff>15875</xdr:colOff>
      <xdr:row>77</xdr:row>
      <xdr:rowOff>24130</xdr:rowOff>
    </xdr:to>
    <xdr:cxnSp macro="">
      <xdr:nvCxnSpPr>
        <xdr:cNvPr id="370" name="直線コネクタ 369"/>
        <xdr:cNvCxnSpPr/>
      </xdr:nvCxnSpPr>
      <xdr:spPr>
        <a:xfrm>
          <a:off x="3987800" y="13219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17599</xdr:rowOff>
    </xdr:from>
    <xdr:to>
      <xdr:col>5</xdr:col>
      <xdr:colOff>549275</xdr:colOff>
      <xdr:row>77</xdr:row>
      <xdr:rowOff>37193</xdr:rowOff>
    </xdr:to>
    <xdr:cxnSp macro="">
      <xdr:nvCxnSpPr>
        <xdr:cNvPr id="373" name="直線コネクタ 372"/>
        <xdr:cNvCxnSpPr/>
      </xdr:nvCxnSpPr>
      <xdr:spPr>
        <a:xfrm flipV="1">
          <a:off x="3098800" y="13219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110671</xdr:rowOff>
    </xdr:from>
    <xdr:to>
      <xdr:col>4</xdr:col>
      <xdr:colOff>346075</xdr:colOff>
      <xdr:row>77</xdr:row>
      <xdr:rowOff>37193</xdr:rowOff>
    </xdr:to>
    <xdr:cxnSp macro="">
      <xdr:nvCxnSpPr>
        <xdr:cNvPr id="376" name="直線コネクタ 375"/>
        <xdr:cNvCxnSpPr/>
      </xdr:nvCxnSpPr>
      <xdr:spPr>
        <a:xfrm>
          <a:off x="2209800" y="13140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76</xdr:row>
      <xdr:rowOff>110671</xdr:rowOff>
    </xdr:to>
    <xdr:cxnSp macro="">
      <xdr:nvCxnSpPr>
        <xdr:cNvPr id="379" name="直線コネクタ 378"/>
        <xdr:cNvCxnSpPr/>
      </xdr:nvCxnSpPr>
      <xdr:spPr>
        <a:xfrm>
          <a:off x="1320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9" name="円/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138249</xdr:rowOff>
    </xdr:from>
    <xdr:to>
      <xdr:col>5</xdr:col>
      <xdr:colOff>600075</xdr:colOff>
      <xdr:row>77</xdr:row>
      <xdr:rowOff>68399</xdr:rowOff>
    </xdr:to>
    <xdr:sp macro="" textlink="">
      <xdr:nvSpPr>
        <xdr:cNvPr id="391" name="円/楕円 390"/>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78576</xdr:rowOff>
    </xdr:from>
    <xdr:ext cx="736600" cy="259045"/>
    <xdr:sp macro="" textlink="">
      <xdr:nvSpPr>
        <xdr:cNvPr id="392" name="テキスト ボックス 391"/>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93" name="円/楕円 392"/>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98170</xdr:rowOff>
    </xdr:from>
    <xdr:ext cx="762000" cy="259045"/>
    <xdr:sp macro="" textlink="">
      <xdr:nvSpPr>
        <xdr:cNvPr id="394" name="テキスト ボックス 39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59871</xdr:rowOff>
    </xdr:from>
    <xdr:to>
      <xdr:col>3</xdr:col>
      <xdr:colOff>193675</xdr:colOff>
      <xdr:row>76</xdr:row>
      <xdr:rowOff>161471</xdr:rowOff>
    </xdr:to>
    <xdr:sp macro="" textlink="">
      <xdr:nvSpPr>
        <xdr:cNvPr id="395" name="円/楕円 394"/>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96" name="テキスト ボックス 395"/>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27214</xdr:rowOff>
    </xdr:from>
    <xdr:to>
      <xdr:col>1</xdr:col>
      <xdr:colOff>676275</xdr:colOff>
      <xdr:row>76</xdr:row>
      <xdr:rowOff>128814</xdr:rowOff>
    </xdr:to>
    <xdr:sp macro="" textlink="">
      <xdr:nvSpPr>
        <xdr:cNvPr id="397" name="円/楕円 396"/>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138992</xdr:rowOff>
    </xdr:from>
    <xdr:ext cx="762000" cy="259045"/>
    <xdr:sp macro="" textlink="">
      <xdr:nvSpPr>
        <xdr:cNvPr id="398" name="テキスト ボックス 397"/>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公債費を除く経常収支比率は、前年度比０．９％の増となり類似団体平均を上回っている。これは一般会計から特別会計への繰出金や一部事務組合への負担金の増加傾向が要因とみられる。</a:t>
          </a:r>
        </a:p>
        <a:p>
          <a:r>
            <a:rPr kumimoji="1" lang="ja-JP" altLang="en-US" sz="1100">
              <a:latin typeface="ＭＳ Ｐゴシック"/>
            </a:rPr>
            <a:t>　今後はこれらに加え、施設管理経費の適正化等も踏まえた全市をあげた総合的な事業費の抑制を進め、経常収支の改善に努める。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28702</xdr:rowOff>
    </xdr:to>
    <xdr:cxnSp macro="">
      <xdr:nvCxnSpPr>
        <xdr:cNvPr id="429" name="直線コネクタ 428"/>
        <xdr:cNvCxnSpPr/>
      </xdr:nvCxnSpPr>
      <xdr:spPr>
        <a:xfrm>
          <a:off x="15671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92711</xdr:rowOff>
    </xdr:to>
    <xdr:cxnSp macro="">
      <xdr:nvCxnSpPr>
        <xdr:cNvPr id="432" name="直線コネクタ 431"/>
        <xdr:cNvCxnSpPr/>
      </xdr:nvCxnSpPr>
      <xdr:spPr>
        <a:xfrm flipV="1">
          <a:off x="14782800" y="131892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77</xdr:row>
      <xdr:rowOff>92711</xdr:rowOff>
    </xdr:to>
    <xdr:cxnSp macro="">
      <xdr:nvCxnSpPr>
        <xdr:cNvPr id="435" name="直線コネクタ 434"/>
        <xdr:cNvCxnSpPr/>
      </xdr:nvCxnSpPr>
      <xdr:spPr>
        <a:xfrm>
          <a:off x="13893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154432</xdr:rowOff>
    </xdr:to>
    <xdr:cxnSp macro="">
      <xdr:nvCxnSpPr>
        <xdr:cNvPr id="438" name="直線コネクタ 437"/>
        <xdr:cNvCxnSpPr/>
      </xdr:nvCxnSpPr>
      <xdr:spPr>
        <a:xfrm flipV="1">
          <a:off x="13004800" y="13120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8" name="円/楕円 44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121429</xdr:rowOff>
    </xdr:from>
    <xdr:ext cx="762000" cy="259045"/>
    <xdr:sp macro="" textlink="">
      <xdr:nvSpPr>
        <xdr:cNvPr id="449"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50" name="円/楕円 449"/>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51" name="テキスト ボックス 450"/>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2" name="円/楕円 45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3" name="テキスト ボックス 452"/>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4" name="円/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6" name="円/楕円 455"/>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7" name="テキスト ボックス 456"/>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福岡県朝倉市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40927</xdr:rowOff>
    </xdr:from>
    <xdr:to>
      <xdr:col>4</xdr:col>
      <xdr:colOff>1117600</xdr:colOff>
      <xdr:row>16</xdr:row>
      <xdr:rowOff>58137</xdr:rowOff>
    </xdr:to>
    <xdr:cxnSp macro="">
      <xdr:nvCxnSpPr>
        <xdr:cNvPr id="52" name="直線コネクタ 51"/>
        <xdr:cNvCxnSpPr/>
      </xdr:nvCxnSpPr>
      <xdr:spPr bwMode="auto">
        <a:xfrm>
          <a:off x="5003800" y="2831752"/>
          <a:ext cx="6477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40927</xdr:rowOff>
    </xdr:from>
    <xdr:to>
      <xdr:col>4</xdr:col>
      <xdr:colOff>469900</xdr:colOff>
      <xdr:row>16</xdr:row>
      <xdr:rowOff>63150</xdr:rowOff>
    </xdr:to>
    <xdr:cxnSp macro="">
      <xdr:nvCxnSpPr>
        <xdr:cNvPr id="55" name="直線コネクタ 54"/>
        <xdr:cNvCxnSpPr/>
      </xdr:nvCxnSpPr>
      <xdr:spPr bwMode="auto">
        <a:xfrm flipV="1">
          <a:off x="4305300" y="2831752"/>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63150</xdr:rowOff>
    </xdr:from>
    <xdr:to>
      <xdr:col>3</xdr:col>
      <xdr:colOff>904875</xdr:colOff>
      <xdr:row>16</xdr:row>
      <xdr:rowOff>114993</xdr:rowOff>
    </xdr:to>
    <xdr:cxnSp macro="">
      <xdr:nvCxnSpPr>
        <xdr:cNvPr id="58" name="直線コネクタ 57"/>
        <xdr:cNvCxnSpPr/>
      </xdr:nvCxnSpPr>
      <xdr:spPr bwMode="auto">
        <a:xfrm flipV="1">
          <a:off x="3606800" y="2853975"/>
          <a:ext cx="698500" cy="5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58006</xdr:rowOff>
    </xdr:from>
    <xdr:to>
      <xdr:col>3</xdr:col>
      <xdr:colOff>206375</xdr:colOff>
      <xdr:row>16</xdr:row>
      <xdr:rowOff>114993</xdr:rowOff>
    </xdr:to>
    <xdr:cxnSp macro="">
      <xdr:nvCxnSpPr>
        <xdr:cNvPr id="61" name="直線コネクタ 60"/>
        <xdr:cNvCxnSpPr/>
      </xdr:nvCxnSpPr>
      <xdr:spPr bwMode="auto">
        <a:xfrm>
          <a:off x="2908300" y="2848831"/>
          <a:ext cx="698500" cy="5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7337</xdr:rowOff>
    </xdr:from>
    <xdr:to>
      <xdr:col>5</xdr:col>
      <xdr:colOff>34925</xdr:colOff>
      <xdr:row>16</xdr:row>
      <xdr:rowOff>108937</xdr:rowOff>
    </xdr:to>
    <xdr:sp macro="" textlink="">
      <xdr:nvSpPr>
        <xdr:cNvPr id="71" name="円/楕円 70"/>
        <xdr:cNvSpPr/>
      </xdr:nvSpPr>
      <xdr:spPr bwMode="auto">
        <a:xfrm>
          <a:off x="5600700" y="27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23864</xdr:rowOff>
    </xdr:from>
    <xdr:ext cx="762000" cy="259045"/>
    <xdr:sp macro="" textlink="">
      <xdr:nvSpPr>
        <xdr:cNvPr id="72" name="人口1人当たり決算額の推移該当値テキスト130"/>
        <xdr:cNvSpPr txBox="1"/>
      </xdr:nvSpPr>
      <xdr:spPr>
        <a:xfrm>
          <a:off x="5740400" y="264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161577</xdr:rowOff>
    </xdr:from>
    <xdr:to>
      <xdr:col>4</xdr:col>
      <xdr:colOff>520700</xdr:colOff>
      <xdr:row>16</xdr:row>
      <xdr:rowOff>91727</xdr:rowOff>
    </xdr:to>
    <xdr:sp macro="" textlink="">
      <xdr:nvSpPr>
        <xdr:cNvPr id="73" name="円/楕円 72"/>
        <xdr:cNvSpPr/>
      </xdr:nvSpPr>
      <xdr:spPr bwMode="auto">
        <a:xfrm>
          <a:off x="49530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101904</xdr:rowOff>
    </xdr:from>
    <xdr:ext cx="736600" cy="259045"/>
    <xdr:sp macro="" textlink="">
      <xdr:nvSpPr>
        <xdr:cNvPr id="74" name="テキスト ボックス 73"/>
        <xdr:cNvSpPr txBox="1"/>
      </xdr:nvSpPr>
      <xdr:spPr>
        <a:xfrm>
          <a:off x="4622800" y="254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12350</xdr:rowOff>
    </xdr:from>
    <xdr:to>
      <xdr:col>3</xdr:col>
      <xdr:colOff>955675</xdr:colOff>
      <xdr:row>16</xdr:row>
      <xdr:rowOff>113950</xdr:rowOff>
    </xdr:to>
    <xdr:sp macro="" textlink="">
      <xdr:nvSpPr>
        <xdr:cNvPr id="75" name="円/楕円 74"/>
        <xdr:cNvSpPr/>
      </xdr:nvSpPr>
      <xdr:spPr bwMode="auto">
        <a:xfrm>
          <a:off x="4254500" y="280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124127</xdr:rowOff>
    </xdr:from>
    <xdr:ext cx="762000" cy="259045"/>
    <xdr:sp macro="" textlink="">
      <xdr:nvSpPr>
        <xdr:cNvPr id="76" name="テキスト ボックス 75"/>
        <xdr:cNvSpPr txBox="1"/>
      </xdr:nvSpPr>
      <xdr:spPr>
        <a:xfrm>
          <a:off x="3924300" y="25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64193</xdr:rowOff>
    </xdr:from>
    <xdr:to>
      <xdr:col>3</xdr:col>
      <xdr:colOff>257175</xdr:colOff>
      <xdr:row>16</xdr:row>
      <xdr:rowOff>165793</xdr:rowOff>
    </xdr:to>
    <xdr:sp macro="" textlink="">
      <xdr:nvSpPr>
        <xdr:cNvPr id="77" name="円/楕円 76"/>
        <xdr:cNvSpPr/>
      </xdr:nvSpPr>
      <xdr:spPr bwMode="auto">
        <a:xfrm>
          <a:off x="35560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4520</xdr:rowOff>
    </xdr:from>
    <xdr:ext cx="762000" cy="259045"/>
    <xdr:sp macro="" textlink="">
      <xdr:nvSpPr>
        <xdr:cNvPr id="78" name="テキスト ボックス 77"/>
        <xdr:cNvSpPr txBox="1"/>
      </xdr:nvSpPr>
      <xdr:spPr>
        <a:xfrm>
          <a:off x="32258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7206</xdr:rowOff>
    </xdr:from>
    <xdr:to>
      <xdr:col>2</xdr:col>
      <xdr:colOff>692150</xdr:colOff>
      <xdr:row>16</xdr:row>
      <xdr:rowOff>108806</xdr:rowOff>
    </xdr:to>
    <xdr:sp macro="" textlink="">
      <xdr:nvSpPr>
        <xdr:cNvPr id="79" name="円/楕円 78"/>
        <xdr:cNvSpPr/>
      </xdr:nvSpPr>
      <xdr:spPr bwMode="auto">
        <a:xfrm>
          <a:off x="2857500" y="279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118983</xdr:rowOff>
    </xdr:from>
    <xdr:ext cx="762000" cy="259045"/>
    <xdr:sp macro="" textlink="">
      <xdr:nvSpPr>
        <xdr:cNvPr id="80" name="テキスト ボックス 79"/>
        <xdr:cNvSpPr txBox="1"/>
      </xdr:nvSpPr>
      <xdr:spPr>
        <a:xfrm>
          <a:off x="2527300" y="25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78034</xdr:rowOff>
    </xdr:from>
    <xdr:to>
      <xdr:col>4</xdr:col>
      <xdr:colOff>1117600</xdr:colOff>
      <xdr:row>36</xdr:row>
      <xdr:rowOff>87201</xdr:rowOff>
    </xdr:to>
    <xdr:cxnSp macro="">
      <xdr:nvCxnSpPr>
        <xdr:cNvPr id="112" name="直線コネクタ 111"/>
        <xdr:cNvCxnSpPr/>
      </xdr:nvCxnSpPr>
      <xdr:spPr bwMode="auto">
        <a:xfrm>
          <a:off x="5003800" y="7031284"/>
          <a:ext cx="6477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71978</xdr:rowOff>
    </xdr:from>
    <xdr:ext cx="762000" cy="259045"/>
    <xdr:sp macro="" textlink="">
      <xdr:nvSpPr>
        <xdr:cNvPr id="113" name="人口1人当たり決算額の推移平均値テキスト445"/>
        <xdr:cNvSpPr txBox="1"/>
      </xdr:nvSpPr>
      <xdr:spPr>
        <a:xfrm>
          <a:off x="5740400" y="7025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60409</xdr:rowOff>
    </xdr:from>
    <xdr:to>
      <xdr:col>4</xdr:col>
      <xdr:colOff>469900</xdr:colOff>
      <xdr:row>36</xdr:row>
      <xdr:rowOff>78034</xdr:rowOff>
    </xdr:to>
    <xdr:cxnSp macro="">
      <xdr:nvCxnSpPr>
        <xdr:cNvPr id="115" name="直線コネクタ 114"/>
        <xdr:cNvCxnSpPr/>
      </xdr:nvCxnSpPr>
      <xdr:spPr bwMode="auto">
        <a:xfrm>
          <a:off x="4305300" y="7013659"/>
          <a:ext cx="6985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60409</xdr:rowOff>
    </xdr:from>
    <xdr:to>
      <xdr:col>3</xdr:col>
      <xdr:colOff>904875</xdr:colOff>
      <xdr:row>36</xdr:row>
      <xdr:rowOff>119548</xdr:rowOff>
    </xdr:to>
    <xdr:cxnSp macro="">
      <xdr:nvCxnSpPr>
        <xdr:cNvPr id="118" name="直線コネクタ 117"/>
        <xdr:cNvCxnSpPr/>
      </xdr:nvCxnSpPr>
      <xdr:spPr bwMode="auto">
        <a:xfrm flipV="1">
          <a:off x="3606800" y="7013659"/>
          <a:ext cx="698500" cy="5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69438</xdr:rowOff>
    </xdr:from>
    <xdr:to>
      <xdr:col>3</xdr:col>
      <xdr:colOff>206375</xdr:colOff>
      <xdr:row>36</xdr:row>
      <xdr:rowOff>119548</xdr:rowOff>
    </xdr:to>
    <xdr:cxnSp macro="">
      <xdr:nvCxnSpPr>
        <xdr:cNvPr id="121" name="直線コネクタ 120"/>
        <xdr:cNvCxnSpPr/>
      </xdr:nvCxnSpPr>
      <xdr:spPr bwMode="auto">
        <a:xfrm>
          <a:off x="2908300" y="7022688"/>
          <a:ext cx="698500" cy="5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36401</xdr:rowOff>
    </xdr:from>
    <xdr:to>
      <xdr:col>5</xdr:col>
      <xdr:colOff>34925</xdr:colOff>
      <xdr:row>36</xdr:row>
      <xdr:rowOff>138001</xdr:rowOff>
    </xdr:to>
    <xdr:sp macro="" textlink="">
      <xdr:nvSpPr>
        <xdr:cNvPr id="131" name="円/楕円 130"/>
        <xdr:cNvSpPr/>
      </xdr:nvSpPr>
      <xdr:spPr bwMode="auto">
        <a:xfrm>
          <a:off x="56007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224378</xdr:rowOff>
    </xdr:from>
    <xdr:ext cx="762000" cy="259045"/>
    <xdr:sp macro="" textlink="">
      <xdr:nvSpPr>
        <xdr:cNvPr id="132" name="人口1人当たり決算額の推移該当値テキスト445"/>
        <xdr:cNvSpPr txBox="1"/>
      </xdr:nvSpPr>
      <xdr:spPr>
        <a:xfrm>
          <a:off x="5740400" y="683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19,241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27234</xdr:rowOff>
    </xdr:from>
    <xdr:to>
      <xdr:col>4</xdr:col>
      <xdr:colOff>520700</xdr:colOff>
      <xdr:row>36</xdr:row>
      <xdr:rowOff>128834</xdr:rowOff>
    </xdr:to>
    <xdr:sp macro="" textlink="">
      <xdr:nvSpPr>
        <xdr:cNvPr id="133" name="円/楕円 132"/>
        <xdr:cNvSpPr/>
      </xdr:nvSpPr>
      <xdr:spPr bwMode="auto">
        <a:xfrm>
          <a:off x="49530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139011</xdr:rowOff>
    </xdr:from>
    <xdr:ext cx="736600" cy="259045"/>
    <xdr:sp macro="" textlink="">
      <xdr:nvSpPr>
        <xdr:cNvPr id="134" name="テキスト ボックス 133"/>
        <xdr:cNvSpPr txBox="1"/>
      </xdr:nvSpPr>
      <xdr:spPr>
        <a:xfrm>
          <a:off x="4622800" y="674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9609</xdr:rowOff>
    </xdr:from>
    <xdr:to>
      <xdr:col>3</xdr:col>
      <xdr:colOff>955675</xdr:colOff>
      <xdr:row>36</xdr:row>
      <xdr:rowOff>111209</xdr:rowOff>
    </xdr:to>
    <xdr:sp macro="" textlink="">
      <xdr:nvSpPr>
        <xdr:cNvPr id="135" name="円/楕円 134"/>
        <xdr:cNvSpPr/>
      </xdr:nvSpPr>
      <xdr:spPr bwMode="auto">
        <a:xfrm>
          <a:off x="4254500" y="696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121386</xdr:rowOff>
    </xdr:from>
    <xdr:ext cx="762000" cy="259045"/>
    <xdr:sp macro="" textlink="">
      <xdr:nvSpPr>
        <xdr:cNvPr id="136" name="テキスト ボックス 135"/>
        <xdr:cNvSpPr txBox="1"/>
      </xdr:nvSpPr>
      <xdr:spPr>
        <a:xfrm>
          <a:off x="3924300" y="67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68748</xdr:rowOff>
    </xdr:from>
    <xdr:to>
      <xdr:col>3</xdr:col>
      <xdr:colOff>257175</xdr:colOff>
      <xdr:row>36</xdr:row>
      <xdr:rowOff>170348</xdr:rowOff>
    </xdr:to>
    <xdr:sp macro="" textlink="">
      <xdr:nvSpPr>
        <xdr:cNvPr id="137" name="円/楕円 136"/>
        <xdr:cNvSpPr/>
      </xdr:nvSpPr>
      <xdr:spPr bwMode="auto">
        <a:xfrm>
          <a:off x="3556000" y="70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155125</xdr:rowOff>
    </xdr:from>
    <xdr:ext cx="762000" cy="259045"/>
    <xdr:sp macro="" textlink="">
      <xdr:nvSpPr>
        <xdr:cNvPr id="138" name="テキスト ボックス 137"/>
        <xdr:cNvSpPr txBox="1"/>
      </xdr:nvSpPr>
      <xdr:spPr>
        <a:xfrm>
          <a:off x="32258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18638</xdr:rowOff>
    </xdr:from>
    <xdr:to>
      <xdr:col>2</xdr:col>
      <xdr:colOff>692150</xdr:colOff>
      <xdr:row>36</xdr:row>
      <xdr:rowOff>120238</xdr:rowOff>
    </xdr:to>
    <xdr:sp macro="" textlink="">
      <xdr:nvSpPr>
        <xdr:cNvPr id="139" name="円/楕円 138"/>
        <xdr:cNvSpPr/>
      </xdr:nvSpPr>
      <xdr:spPr bwMode="auto">
        <a:xfrm>
          <a:off x="2857500" y="697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130415</xdr:rowOff>
    </xdr:from>
    <xdr:ext cx="762000" cy="259045"/>
    <xdr:sp macro="" textlink="">
      <xdr:nvSpPr>
        <xdr:cNvPr id="140" name="テキスト ボックス 139"/>
        <xdr:cNvSpPr txBox="1"/>
      </xdr:nvSpPr>
      <xdr:spPr>
        <a:xfrm>
          <a:off x="2527300" y="67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119659</xdr:rowOff>
    </xdr:from>
    <xdr:to>
      <xdr:col>6</xdr:col>
      <xdr:colOff>511175</xdr:colOff>
      <xdr:row>35</xdr:row>
      <xdr:rowOff>146158</xdr:rowOff>
    </xdr:to>
    <xdr:cxnSp macro="">
      <xdr:nvCxnSpPr>
        <xdr:cNvPr id="61" name="直線コネクタ 60"/>
        <xdr:cNvCxnSpPr/>
      </xdr:nvCxnSpPr>
      <xdr:spPr>
        <a:xfrm>
          <a:off x="3797300" y="6120409"/>
          <a:ext cx="8382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119659</xdr:rowOff>
    </xdr:from>
    <xdr:to>
      <xdr:col>5</xdr:col>
      <xdr:colOff>358775</xdr:colOff>
      <xdr:row>35</xdr:row>
      <xdr:rowOff>139986</xdr:rowOff>
    </xdr:to>
    <xdr:cxnSp macro="">
      <xdr:nvCxnSpPr>
        <xdr:cNvPr id="64" name="直線コネクタ 63"/>
        <xdr:cNvCxnSpPr/>
      </xdr:nvCxnSpPr>
      <xdr:spPr>
        <a:xfrm flipV="1">
          <a:off x="2908300" y="6120409"/>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139986</xdr:rowOff>
    </xdr:from>
    <xdr:to>
      <xdr:col>4</xdr:col>
      <xdr:colOff>155575</xdr:colOff>
      <xdr:row>36</xdr:row>
      <xdr:rowOff>10694</xdr:rowOff>
    </xdr:to>
    <xdr:cxnSp macro="">
      <xdr:nvCxnSpPr>
        <xdr:cNvPr id="67" name="直線コネクタ 66"/>
        <xdr:cNvCxnSpPr/>
      </xdr:nvCxnSpPr>
      <xdr:spPr>
        <a:xfrm flipV="1">
          <a:off x="2019300" y="6140736"/>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139262</xdr:rowOff>
    </xdr:from>
    <xdr:to>
      <xdr:col>2</xdr:col>
      <xdr:colOff>638175</xdr:colOff>
      <xdr:row>36</xdr:row>
      <xdr:rowOff>10694</xdr:rowOff>
    </xdr:to>
    <xdr:cxnSp macro="">
      <xdr:nvCxnSpPr>
        <xdr:cNvPr id="70" name="直線コネクタ 69"/>
        <xdr:cNvCxnSpPr/>
      </xdr:nvCxnSpPr>
      <xdr:spPr>
        <a:xfrm>
          <a:off x="1130300" y="6140012"/>
          <a:ext cx="8890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95358</xdr:rowOff>
    </xdr:from>
    <xdr:to>
      <xdr:col>6</xdr:col>
      <xdr:colOff>561975</xdr:colOff>
      <xdr:row>36</xdr:row>
      <xdr:rowOff>25508</xdr:rowOff>
    </xdr:to>
    <xdr:sp macro="" textlink="">
      <xdr:nvSpPr>
        <xdr:cNvPr id="80" name="円/楕円 79"/>
        <xdr:cNvSpPr/>
      </xdr:nvSpPr>
      <xdr:spPr>
        <a:xfrm>
          <a:off x="4584700" y="60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73785</xdr:rowOff>
    </xdr:from>
    <xdr:ext cx="534377" cy="259045"/>
    <xdr:sp macro="" textlink="">
      <xdr:nvSpPr>
        <xdr:cNvPr id="81" name="人件費該当値テキスト"/>
        <xdr:cNvSpPr txBox="1"/>
      </xdr:nvSpPr>
      <xdr:spPr>
        <a:xfrm>
          <a:off x="4686300" y="607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68859</xdr:rowOff>
    </xdr:from>
    <xdr:to>
      <xdr:col>5</xdr:col>
      <xdr:colOff>409575</xdr:colOff>
      <xdr:row>35</xdr:row>
      <xdr:rowOff>170459</xdr:rowOff>
    </xdr:to>
    <xdr:sp macro="" textlink="">
      <xdr:nvSpPr>
        <xdr:cNvPr id="82" name="円/楕円 81"/>
        <xdr:cNvSpPr/>
      </xdr:nvSpPr>
      <xdr:spPr>
        <a:xfrm>
          <a:off x="3746500" y="60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161586</xdr:rowOff>
    </xdr:from>
    <xdr:ext cx="534377" cy="259045"/>
    <xdr:sp macro="" textlink="">
      <xdr:nvSpPr>
        <xdr:cNvPr id="83" name="テキスト ボックス 82"/>
        <xdr:cNvSpPr txBox="1"/>
      </xdr:nvSpPr>
      <xdr:spPr>
        <a:xfrm>
          <a:off x="3530111" y="61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89186</xdr:rowOff>
    </xdr:from>
    <xdr:to>
      <xdr:col>4</xdr:col>
      <xdr:colOff>206375</xdr:colOff>
      <xdr:row>36</xdr:row>
      <xdr:rowOff>19336</xdr:rowOff>
    </xdr:to>
    <xdr:sp macro="" textlink="">
      <xdr:nvSpPr>
        <xdr:cNvPr id="84" name="円/楕円 83"/>
        <xdr:cNvSpPr/>
      </xdr:nvSpPr>
      <xdr:spPr>
        <a:xfrm>
          <a:off x="2857500" y="60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35863</xdr:rowOff>
    </xdr:from>
    <xdr:ext cx="534377" cy="259045"/>
    <xdr:sp macro="" textlink="">
      <xdr:nvSpPr>
        <xdr:cNvPr id="85" name="テキスト ボックス 84"/>
        <xdr:cNvSpPr txBox="1"/>
      </xdr:nvSpPr>
      <xdr:spPr>
        <a:xfrm>
          <a:off x="2641111" y="58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131344</xdr:rowOff>
    </xdr:from>
    <xdr:to>
      <xdr:col>3</xdr:col>
      <xdr:colOff>3175</xdr:colOff>
      <xdr:row>36</xdr:row>
      <xdr:rowOff>61494</xdr:rowOff>
    </xdr:to>
    <xdr:sp macro="" textlink="">
      <xdr:nvSpPr>
        <xdr:cNvPr id="86" name="円/楕円 85"/>
        <xdr:cNvSpPr/>
      </xdr:nvSpPr>
      <xdr:spPr>
        <a:xfrm>
          <a:off x="1968500" y="61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78021</xdr:rowOff>
    </xdr:from>
    <xdr:ext cx="534377" cy="259045"/>
    <xdr:sp macro="" textlink="">
      <xdr:nvSpPr>
        <xdr:cNvPr id="87" name="テキスト ボックス 86"/>
        <xdr:cNvSpPr txBox="1"/>
      </xdr:nvSpPr>
      <xdr:spPr>
        <a:xfrm>
          <a:off x="1752111" y="59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88462</xdr:rowOff>
    </xdr:from>
    <xdr:to>
      <xdr:col>1</xdr:col>
      <xdr:colOff>485775</xdr:colOff>
      <xdr:row>36</xdr:row>
      <xdr:rowOff>18612</xdr:rowOff>
    </xdr:to>
    <xdr:sp macro="" textlink="">
      <xdr:nvSpPr>
        <xdr:cNvPr id="88" name="円/楕円 87"/>
        <xdr:cNvSpPr/>
      </xdr:nvSpPr>
      <xdr:spPr>
        <a:xfrm>
          <a:off x="1079500" y="60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35139</xdr:rowOff>
    </xdr:from>
    <xdr:ext cx="534377" cy="259045"/>
    <xdr:sp macro="" textlink="">
      <xdr:nvSpPr>
        <xdr:cNvPr id="89" name="テキスト ボックス 88"/>
        <xdr:cNvSpPr txBox="1"/>
      </xdr:nvSpPr>
      <xdr:spPr>
        <a:xfrm>
          <a:off x="863111" y="58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37009</xdr:rowOff>
    </xdr:from>
    <xdr:to>
      <xdr:col>6</xdr:col>
      <xdr:colOff>511175</xdr:colOff>
      <xdr:row>55</xdr:row>
      <xdr:rowOff>95270</xdr:rowOff>
    </xdr:to>
    <xdr:cxnSp macro="">
      <xdr:nvCxnSpPr>
        <xdr:cNvPr id="121" name="直線コネクタ 120"/>
        <xdr:cNvCxnSpPr/>
      </xdr:nvCxnSpPr>
      <xdr:spPr>
        <a:xfrm flipV="1">
          <a:off x="3797300" y="9466759"/>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95270</xdr:rowOff>
    </xdr:from>
    <xdr:to>
      <xdr:col>5</xdr:col>
      <xdr:colOff>358775</xdr:colOff>
      <xdr:row>55</xdr:row>
      <xdr:rowOff>153661</xdr:rowOff>
    </xdr:to>
    <xdr:cxnSp macro="">
      <xdr:nvCxnSpPr>
        <xdr:cNvPr id="124" name="直線コネクタ 123"/>
        <xdr:cNvCxnSpPr/>
      </xdr:nvCxnSpPr>
      <xdr:spPr>
        <a:xfrm flipV="1">
          <a:off x="2908300" y="9525020"/>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138345</xdr:rowOff>
    </xdr:from>
    <xdr:to>
      <xdr:col>4</xdr:col>
      <xdr:colOff>155575</xdr:colOff>
      <xdr:row>55</xdr:row>
      <xdr:rowOff>153661</xdr:rowOff>
    </xdr:to>
    <xdr:cxnSp macro="">
      <xdr:nvCxnSpPr>
        <xdr:cNvPr id="127" name="直線コネクタ 126"/>
        <xdr:cNvCxnSpPr/>
      </xdr:nvCxnSpPr>
      <xdr:spPr>
        <a:xfrm>
          <a:off x="2019300" y="956809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138345</xdr:rowOff>
    </xdr:from>
    <xdr:to>
      <xdr:col>2</xdr:col>
      <xdr:colOff>638175</xdr:colOff>
      <xdr:row>56</xdr:row>
      <xdr:rowOff>66924</xdr:rowOff>
    </xdr:to>
    <xdr:cxnSp macro="">
      <xdr:nvCxnSpPr>
        <xdr:cNvPr id="130" name="直線コネクタ 129"/>
        <xdr:cNvCxnSpPr/>
      </xdr:nvCxnSpPr>
      <xdr:spPr>
        <a:xfrm flipV="1">
          <a:off x="1130300" y="9568095"/>
          <a:ext cx="889000" cy="10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157659</xdr:rowOff>
    </xdr:from>
    <xdr:to>
      <xdr:col>6</xdr:col>
      <xdr:colOff>561975</xdr:colOff>
      <xdr:row>55</xdr:row>
      <xdr:rowOff>87809</xdr:rowOff>
    </xdr:to>
    <xdr:sp macro="" textlink="">
      <xdr:nvSpPr>
        <xdr:cNvPr id="140" name="円/楕円 139"/>
        <xdr:cNvSpPr/>
      </xdr:nvSpPr>
      <xdr:spPr>
        <a:xfrm>
          <a:off x="4584700" y="9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9086</xdr:rowOff>
    </xdr:from>
    <xdr:ext cx="534377" cy="259045"/>
    <xdr:sp macro="" textlink="">
      <xdr:nvSpPr>
        <xdr:cNvPr id="141" name="物件費該当値テキスト"/>
        <xdr:cNvSpPr txBox="1"/>
      </xdr:nvSpPr>
      <xdr:spPr>
        <a:xfrm>
          <a:off x="4686300" y="926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44470</xdr:rowOff>
    </xdr:from>
    <xdr:to>
      <xdr:col>5</xdr:col>
      <xdr:colOff>409575</xdr:colOff>
      <xdr:row>55</xdr:row>
      <xdr:rowOff>146070</xdr:rowOff>
    </xdr:to>
    <xdr:sp macro="" textlink="">
      <xdr:nvSpPr>
        <xdr:cNvPr id="142" name="円/楕円 141"/>
        <xdr:cNvSpPr/>
      </xdr:nvSpPr>
      <xdr:spPr>
        <a:xfrm>
          <a:off x="3746500" y="9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137197</xdr:rowOff>
    </xdr:from>
    <xdr:ext cx="534377" cy="259045"/>
    <xdr:sp macro="" textlink="">
      <xdr:nvSpPr>
        <xdr:cNvPr id="143" name="テキスト ボックス 142"/>
        <xdr:cNvSpPr txBox="1"/>
      </xdr:nvSpPr>
      <xdr:spPr>
        <a:xfrm>
          <a:off x="3530111" y="95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102861</xdr:rowOff>
    </xdr:from>
    <xdr:to>
      <xdr:col>4</xdr:col>
      <xdr:colOff>206375</xdr:colOff>
      <xdr:row>56</xdr:row>
      <xdr:rowOff>33011</xdr:rowOff>
    </xdr:to>
    <xdr:sp macro="" textlink="">
      <xdr:nvSpPr>
        <xdr:cNvPr id="144" name="円/楕円 143"/>
        <xdr:cNvSpPr/>
      </xdr:nvSpPr>
      <xdr:spPr>
        <a:xfrm>
          <a:off x="2857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49538</xdr:rowOff>
    </xdr:from>
    <xdr:ext cx="534377" cy="259045"/>
    <xdr:sp macro="" textlink="">
      <xdr:nvSpPr>
        <xdr:cNvPr id="145" name="テキスト ボックス 144"/>
        <xdr:cNvSpPr txBox="1"/>
      </xdr:nvSpPr>
      <xdr:spPr>
        <a:xfrm>
          <a:off x="2641111" y="93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87545</xdr:rowOff>
    </xdr:from>
    <xdr:to>
      <xdr:col>3</xdr:col>
      <xdr:colOff>3175</xdr:colOff>
      <xdr:row>56</xdr:row>
      <xdr:rowOff>17695</xdr:rowOff>
    </xdr:to>
    <xdr:sp macro="" textlink="">
      <xdr:nvSpPr>
        <xdr:cNvPr id="146" name="円/楕円 145"/>
        <xdr:cNvSpPr/>
      </xdr:nvSpPr>
      <xdr:spPr>
        <a:xfrm>
          <a:off x="1968500" y="95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34222</xdr:rowOff>
    </xdr:from>
    <xdr:ext cx="534377" cy="259045"/>
    <xdr:sp macro="" textlink="">
      <xdr:nvSpPr>
        <xdr:cNvPr id="147" name="テキスト ボックス 146"/>
        <xdr:cNvSpPr txBox="1"/>
      </xdr:nvSpPr>
      <xdr:spPr>
        <a:xfrm>
          <a:off x="1752111" y="92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16124</xdr:rowOff>
    </xdr:from>
    <xdr:to>
      <xdr:col>1</xdr:col>
      <xdr:colOff>485775</xdr:colOff>
      <xdr:row>56</xdr:row>
      <xdr:rowOff>117724</xdr:rowOff>
    </xdr:to>
    <xdr:sp macro="" textlink="">
      <xdr:nvSpPr>
        <xdr:cNvPr id="148" name="円/楕円 147"/>
        <xdr:cNvSpPr/>
      </xdr:nvSpPr>
      <xdr:spPr>
        <a:xfrm>
          <a:off x="1079500" y="96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108851</xdr:rowOff>
    </xdr:from>
    <xdr:ext cx="534377" cy="259045"/>
    <xdr:sp macro="" textlink="">
      <xdr:nvSpPr>
        <xdr:cNvPr id="149" name="テキスト ボックス 148"/>
        <xdr:cNvSpPr txBox="1"/>
      </xdr:nvSpPr>
      <xdr:spPr>
        <a:xfrm>
          <a:off x="863111" y="97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48161</xdr:rowOff>
    </xdr:from>
    <xdr:to>
      <xdr:col>6</xdr:col>
      <xdr:colOff>511175</xdr:colOff>
      <xdr:row>79</xdr:row>
      <xdr:rowOff>48619</xdr:rowOff>
    </xdr:to>
    <xdr:cxnSp macro="">
      <xdr:nvCxnSpPr>
        <xdr:cNvPr id="180" name="直線コネクタ 179"/>
        <xdr:cNvCxnSpPr/>
      </xdr:nvCxnSpPr>
      <xdr:spPr>
        <a:xfrm>
          <a:off x="3797300" y="1359271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48161</xdr:rowOff>
    </xdr:from>
    <xdr:to>
      <xdr:col>5</xdr:col>
      <xdr:colOff>358775</xdr:colOff>
      <xdr:row>79</xdr:row>
      <xdr:rowOff>52636</xdr:rowOff>
    </xdr:to>
    <xdr:cxnSp macro="">
      <xdr:nvCxnSpPr>
        <xdr:cNvPr id="183" name="直線コネクタ 182"/>
        <xdr:cNvCxnSpPr/>
      </xdr:nvCxnSpPr>
      <xdr:spPr>
        <a:xfrm flipV="1">
          <a:off x="2908300" y="1359271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41108</xdr:rowOff>
    </xdr:from>
    <xdr:to>
      <xdr:col>4</xdr:col>
      <xdr:colOff>155575</xdr:colOff>
      <xdr:row>79</xdr:row>
      <xdr:rowOff>52636</xdr:rowOff>
    </xdr:to>
    <xdr:cxnSp macro="">
      <xdr:nvCxnSpPr>
        <xdr:cNvPr id="186" name="直線コネクタ 185"/>
        <xdr:cNvCxnSpPr/>
      </xdr:nvCxnSpPr>
      <xdr:spPr>
        <a:xfrm>
          <a:off x="2019300" y="1358565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37190</xdr:rowOff>
    </xdr:from>
    <xdr:to>
      <xdr:col>2</xdr:col>
      <xdr:colOff>638175</xdr:colOff>
      <xdr:row>79</xdr:row>
      <xdr:rowOff>41108</xdr:rowOff>
    </xdr:to>
    <xdr:cxnSp macro="">
      <xdr:nvCxnSpPr>
        <xdr:cNvPr id="189" name="直線コネクタ 188"/>
        <xdr:cNvCxnSpPr/>
      </xdr:nvCxnSpPr>
      <xdr:spPr>
        <a:xfrm>
          <a:off x="1130300" y="1358174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169269</xdr:rowOff>
    </xdr:from>
    <xdr:to>
      <xdr:col>6</xdr:col>
      <xdr:colOff>561975</xdr:colOff>
      <xdr:row>79</xdr:row>
      <xdr:rowOff>99419</xdr:rowOff>
    </xdr:to>
    <xdr:sp macro="" textlink="">
      <xdr:nvSpPr>
        <xdr:cNvPr id="199" name="円/楕円 198"/>
        <xdr:cNvSpPr/>
      </xdr:nvSpPr>
      <xdr:spPr>
        <a:xfrm>
          <a:off x="4584700" y="135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84196</xdr:rowOff>
    </xdr:from>
    <xdr:ext cx="469744" cy="259045"/>
    <xdr:sp macro="" textlink="">
      <xdr:nvSpPr>
        <xdr:cNvPr id="200" name="維持補修費該当値テキスト"/>
        <xdr:cNvSpPr txBox="1"/>
      </xdr:nvSpPr>
      <xdr:spPr>
        <a:xfrm>
          <a:off x="4686300" y="1345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168811</xdr:rowOff>
    </xdr:from>
    <xdr:to>
      <xdr:col>5</xdr:col>
      <xdr:colOff>409575</xdr:colOff>
      <xdr:row>79</xdr:row>
      <xdr:rowOff>98961</xdr:rowOff>
    </xdr:to>
    <xdr:sp macro="" textlink="">
      <xdr:nvSpPr>
        <xdr:cNvPr id="201" name="円/楕円 200"/>
        <xdr:cNvSpPr/>
      </xdr:nvSpPr>
      <xdr:spPr>
        <a:xfrm>
          <a:off x="3746500" y="13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90088</xdr:rowOff>
    </xdr:from>
    <xdr:ext cx="469744" cy="259045"/>
    <xdr:sp macro="" textlink="">
      <xdr:nvSpPr>
        <xdr:cNvPr id="202" name="テキスト ボックス 201"/>
        <xdr:cNvSpPr txBox="1"/>
      </xdr:nvSpPr>
      <xdr:spPr>
        <a:xfrm>
          <a:off x="3562427" y="1363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1836</xdr:rowOff>
    </xdr:from>
    <xdr:to>
      <xdr:col>4</xdr:col>
      <xdr:colOff>206375</xdr:colOff>
      <xdr:row>79</xdr:row>
      <xdr:rowOff>103436</xdr:rowOff>
    </xdr:to>
    <xdr:sp macro="" textlink="">
      <xdr:nvSpPr>
        <xdr:cNvPr id="203" name="円/楕円 202"/>
        <xdr:cNvSpPr/>
      </xdr:nvSpPr>
      <xdr:spPr>
        <a:xfrm>
          <a:off x="2857500" y="135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94563</xdr:rowOff>
    </xdr:from>
    <xdr:ext cx="469744" cy="259045"/>
    <xdr:sp macro="" textlink="">
      <xdr:nvSpPr>
        <xdr:cNvPr id="204" name="テキスト ボックス 203"/>
        <xdr:cNvSpPr txBox="1"/>
      </xdr:nvSpPr>
      <xdr:spPr>
        <a:xfrm>
          <a:off x="2673427" y="136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161758</xdr:rowOff>
    </xdr:from>
    <xdr:to>
      <xdr:col>3</xdr:col>
      <xdr:colOff>3175</xdr:colOff>
      <xdr:row>79</xdr:row>
      <xdr:rowOff>91908</xdr:rowOff>
    </xdr:to>
    <xdr:sp macro="" textlink="">
      <xdr:nvSpPr>
        <xdr:cNvPr id="205" name="円/楕円 204"/>
        <xdr:cNvSpPr/>
      </xdr:nvSpPr>
      <xdr:spPr>
        <a:xfrm>
          <a:off x="1968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83035</xdr:rowOff>
    </xdr:from>
    <xdr:ext cx="469744" cy="259045"/>
    <xdr:sp macro="" textlink="">
      <xdr:nvSpPr>
        <xdr:cNvPr id="206" name="テキスト ボックス 205"/>
        <xdr:cNvSpPr txBox="1"/>
      </xdr:nvSpPr>
      <xdr:spPr>
        <a:xfrm>
          <a:off x="1784427"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157840</xdr:rowOff>
    </xdr:from>
    <xdr:to>
      <xdr:col>1</xdr:col>
      <xdr:colOff>485775</xdr:colOff>
      <xdr:row>79</xdr:row>
      <xdr:rowOff>87990</xdr:rowOff>
    </xdr:to>
    <xdr:sp macro="" textlink="">
      <xdr:nvSpPr>
        <xdr:cNvPr id="207" name="円/楕円 206"/>
        <xdr:cNvSpPr/>
      </xdr:nvSpPr>
      <xdr:spPr>
        <a:xfrm>
          <a:off x="1079500" y="135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79117</xdr:rowOff>
    </xdr:from>
    <xdr:ext cx="469744" cy="259045"/>
    <xdr:sp macro="" textlink="">
      <xdr:nvSpPr>
        <xdr:cNvPr id="208" name="テキスト ボックス 207"/>
        <xdr:cNvSpPr txBox="1"/>
      </xdr:nvSpPr>
      <xdr:spPr>
        <a:xfrm>
          <a:off x="895427" y="1362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109083</xdr:rowOff>
    </xdr:from>
    <xdr:to>
      <xdr:col>6</xdr:col>
      <xdr:colOff>511175</xdr:colOff>
      <xdr:row>96</xdr:row>
      <xdr:rowOff>153383</xdr:rowOff>
    </xdr:to>
    <xdr:cxnSp macro="">
      <xdr:nvCxnSpPr>
        <xdr:cNvPr id="240" name="直線コネクタ 239"/>
        <xdr:cNvCxnSpPr/>
      </xdr:nvCxnSpPr>
      <xdr:spPr>
        <a:xfrm flipV="1">
          <a:off x="3797300" y="16568283"/>
          <a:ext cx="838200" cy="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153383</xdr:rowOff>
    </xdr:from>
    <xdr:to>
      <xdr:col>5</xdr:col>
      <xdr:colOff>358775</xdr:colOff>
      <xdr:row>97</xdr:row>
      <xdr:rowOff>1805</xdr:rowOff>
    </xdr:to>
    <xdr:cxnSp macro="">
      <xdr:nvCxnSpPr>
        <xdr:cNvPr id="243" name="直線コネクタ 242"/>
        <xdr:cNvCxnSpPr/>
      </xdr:nvCxnSpPr>
      <xdr:spPr>
        <a:xfrm flipV="1">
          <a:off x="2908300" y="16612583"/>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1805</xdr:rowOff>
    </xdr:from>
    <xdr:to>
      <xdr:col>4</xdr:col>
      <xdr:colOff>155575</xdr:colOff>
      <xdr:row>97</xdr:row>
      <xdr:rowOff>73716</xdr:rowOff>
    </xdr:to>
    <xdr:cxnSp macro="">
      <xdr:nvCxnSpPr>
        <xdr:cNvPr id="246" name="直線コネクタ 245"/>
        <xdr:cNvCxnSpPr/>
      </xdr:nvCxnSpPr>
      <xdr:spPr>
        <a:xfrm flipV="1">
          <a:off x="2019300" y="16632455"/>
          <a:ext cx="889000" cy="7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73716</xdr:rowOff>
    </xdr:from>
    <xdr:to>
      <xdr:col>2</xdr:col>
      <xdr:colOff>638175</xdr:colOff>
      <xdr:row>97</xdr:row>
      <xdr:rowOff>81080</xdr:rowOff>
    </xdr:to>
    <xdr:cxnSp macro="">
      <xdr:nvCxnSpPr>
        <xdr:cNvPr id="249" name="直線コネクタ 248"/>
        <xdr:cNvCxnSpPr/>
      </xdr:nvCxnSpPr>
      <xdr:spPr>
        <a:xfrm flipV="1">
          <a:off x="1130300" y="16704366"/>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58283</xdr:rowOff>
    </xdr:from>
    <xdr:to>
      <xdr:col>6</xdr:col>
      <xdr:colOff>561975</xdr:colOff>
      <xdr:row>96</xdr:row>
      <xdr:rowOff>159883</xdr:rowOff>
    </xdr:to>
    <xdr:sp macro="" textlink="">
      <xdr:nvSpPr>
        <xdr:cNvPr id="259" name="円/楕円 258"/>
        <xdr:cNvSpPr/>
      </xdr:nvSpPr>
      <xdr:spPr>
        <a:xfrm>
          <a:off x="45847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36710</xdr:rowOff>
    </xdr:from>
    <xdr:ext cx="534377" cy="259045"/>
    <xdr:sp macro="" textlink="">
      <xdr:nvSpPr>
        <xdr:cNvPr id="260" name="扶助費該当値テキスト"/>
        <xdr:cNvSpPr txBox="1"/>
      </xdr:nvSpPr>
      <xdr:spPr>
        <a:xfrm>
          <a:off x="4686300" y="164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102583</xdr:rowOff>
    </xdr:from>
    <xdr:to>
      <xdr:col>5</xdr:col>
      <xdr:colOff>409575</xdr:colOff>
      <xdr:row>97</xdr:row>
      <xdr:rowOff>32733</xdr:rowOff>
    </xdr:to>
    <xdr:sp macro="" textlink="">
      <xdr:nvSpPr>
        <xdr:cNvPr id="261" name="円/楕円 260"/>
        <xdr:cNvSpPr/>
      </xdr:nvSpPr>
      <xdr:spPr>
        <a:xfrm>
          <a:off x="3746500" y="165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49260</xdr:rowOff>
    </xdr:from>
    <xdr:ext cx="534377" cy="259045"/>
    <xdr:sp macro="" textlink="">
      <xdr:nvSpPr>
        <xdr:cNvPr id="262" name="テキスト ボックス 261"/>
        <xdr:cNvSpPr txBox="1"/>
      </xdr:nvSpPr>
      <xdr:spPr>
        <a:xfrm>
          <a:off x="3530111" y="163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122455</xdr:rowOff>
    </xdr:from>
    <xdr:to>
      <xdr:col>4</xdr:col>
      <xdr:colOff>206375</xdr:colOff>
      <xdr:row>97</xdr:row>
      <xdr:rowOff>52605</xdr:rowOff>
    </xdr:to>
    <xdr:sp macro="" textlink="">
      <xdr:nvSpPr>
        <xdr:cNvPr id="263" name="円/楕円 262"/>
        <xdr:cNvSpPr/>
      </xdr:nvSpPr>
      <xdr:spPr>
        <a:xfrm>
          <a:off x="2857500" y="165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69132</xdr:rowOff>
    </xdr:from>
    <xdr:ext cx="534377" cy="259045"/>
    <xdr:sp macro="" textlink="">
      <xdr:nvSpPr>
        <xdr:cNvPr id="264" name="テキスト ボックス 263"/>
        <xdr:cNvSpPr txBox="1"/>
      </xdr:nvSpPr>
      <xdr:spPr>
        <a:xfrm>
          <a:off x="2641111" y="163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22916</xdr:rowOff>
    </xdr:from>
    <xdr:to>
      <xdr:col>3</xdr:col>
      <xdr:colOff>3175</xdr:colOff>
      <xdr:row>97</xdr:row>
      <xdr:rowOff>124516</xdr:rowOff>
    </xdr:to>
    <xdr:sp macro="" textlink="">
      <xdr:nvSpPr>
        <xdr:cNvPr id="265" name="円/楕円 264"/>
        <xdr:cNvSpPr/>
      </xdr:nvSpPr>
      <xdr:spPr>
        <a:xfrm>
          <a:off x="1968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141043</xdr:rowOff>
    </xdr:from>
    <xdr:ext cx="534377" cy="259045"/>
    <xdr:sp macro="" textlink="">
      <xdr:nvSpPr>
        <xdr:cNvPr id="266" name="テキスト ボックス 265"/>
        <xdr:cNvSpPr txBox="1"/>
      </xdr:nvSpPr>
      <xdr:spPr>
        <a:xfrm>
          <a:off x="1752111" y="164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30280</xdr:rowOff>
    </xdr:from>
    <xdr:to>
      <xdr:col>1</xdr:col>
      <xdr:colOff>485775</xdr:colOff>
      <xdr:row>97</xdr:row>
      <xdr:rowOff>131880</xdr:rowOff>
    </xdr:to>
    <xdr:sp macro="" textlink="">
      <xdr:nvSpPr>
        <xdr:cNvPr id="267" name="円/楕円 266"/>
        <xdr:cNvSpPr/>
      </xdr:nvSpPr>
      <xdr:spPr>
        <a:xfrm>
          <a:off x="1079500" y="166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148407</xdr:rowOff>
    </xdr:from>
    <xdr:ext cx="534377" cy="259045"/>
    <xdr:sp macro="" textlink="">
      <xdr:nvSpPr>
        <xdr:cNvPr id="268" name="テキスト ボックス 267"/>
        <xdr:cNvSpPr txBox="1"/>
      </xdr:nvSpPr>
      <xdr:spPr>
        <a:xfrm>
          <a:off x="863111" y="164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33236</xdr:rowOff>
    </xdr:from>
    <xdr:to>
      <xdr:col>15</xdr:col>
      <xdr:colOff>180975</xdr:colOff>
      <xdr:row>35</xdr:row>
      <xdr:rowOff>88087</xdr:rowOff>
    </xdr:to>
    <xdr:cxnSp macro="">
      <xdr:nvCxnSpPr>
        <xdr:cNvPr id="297" name="直線コネクタ 296"/>
        <xdr:cNvCxnSpPr/>
      </xdr:nvCxnSpPr>
      <xdr:spPr>
        <a:xfrm>
          <a:off x="9639300" y="6033986"/>
          <a:ext cx="8382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33236</xdr:rowOff>
    </xdr:from>
    <xdr:to>
      <xdr:col>14</xdr:col>
      <xdr:colOff>28575</xdr:colOff>
      <xdr:row>35</xdr:row>
      <xdr:rowOff>114960</xdr:rowOff>
    </xdr:to>
    <xdr:cxnSp macro="">
      <xdr:nvCxnSpPr>
        <xdr:cNvPr id="300" name="直線コネクタ 299"/>
        <xdr:cNvCxnSpPr/>
      </xdr:nvCxnSpPr>
      <xdr:spPr>
        <a:xfrm flipV="1">
          <a:off x="8750300" y="6033986"/>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111570</xdr:rowOff>
    </xdr:from>
    <xdr:to>
      <xdr:col>12</xdr:col>
      <xdr:colOff>511175</xdr:colOff>
      <xdr:row>35</xdr:row>
      <xdr:rowOff>114960</xdr:rowOff>
    </xdr:to>
    <xdr:cxnSp macro="">
      <xdr:nvCxnSpPr>
        <xdr:cNvPr id="303" name="直線コネクタ 302"/>
        <xdr:cNvCxnSpPr/>
      </xdr:nvCxnSpPr>
      <xdr:spPr>
        <a:xfrm>
          <a:off x="7861300" y="5940870"/>
          <a:ext cx="889000" cy="1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111570</xdr:rowOff>
    </xdr:from>
    <xdr:to>
      <xdr:col>11</xdr:col>
      <xdr:colOff>307975</xdr:colOff>
      <xdr:row>35</xdr:row>
      <xdr:rowOff>155461</xdr:rowOff>
    </xdr:to>
    <xdr:cxnSp macro="">
      <xdr:nvCxnSpPr>
        <xdr:cNvPr id="306" name="直線コネクタ 305"/>
        <xdr:cNvCxnSpPr/>
      </xdr:nvCxnSpPr>
      <xdr:spPr>
        <a:xfrm flipV="1">
          <a:off x="6972300" y="5940870"/>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37287</xdr:rowOff>
    </xdr:from>
    <xdr:to>
      <xdr:col>15</xdr:col>
      <xdr:colOff>231775</xdr:colOff>
      <xdr:row>35</xdr:row>
      <xdr:rowOff>138887</xdr:rowOff>
    </xdr:to>
    <xdr:sp macro="" textlink="">
      <xdr:nvSpPr>
        <xdr:cNvPr id="316" name="円/楕円 315"/>
        <xdr:cNvSpPr/>
      </xdr:nvSpPr>
      <xdr:spPr>
        <a:xfrm>
          <a:off x="10426700" y="60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60164</xdr:rowOff>
    </xdr:from>
    <xdr:ext cx="534377" cy="259045"/>
    <xdr:sp macro="" textlink="">
      <xdr:nvSpPr>
        <xdr:cNvPr id="317" name="補助費等該当値テキスト"/>
        <xdr:cNvSpPr txBox="1"/>
      </xdr:nvSpPr>
      <xdr:spPr>
        <a:xfrm>
          <a:off x="10528300" y="58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50,564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153886</xdr:rowOff>
    </xdr:from>
    <xdr:to>
      <xdr:col>14</xdr:col>
      <xdr:colOff>79375</xdr:colOff>
      <xdr:row>35</xdr:row>
      <xdr:rowOff>84036</xdr:rowOff>
    </xdr:to>
    <xdr:sp macro="" textlink="">
      <xdr:nvSpPr>
        <xdr:cNvPr id="318" name="円/楕円 317"/>
        <xdr:cNvSpPr/>
      </xdr:nvSpPr>
      <xdr:spPr>
        <a:xfrm>
          <a:off x="9588500" y="59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100563</xdr:rowOff>
    </xdr:from>
    <xdr:ext cx="534377" cy="259045"/>
    <xdr:sp macro="" textlink="">
      <xdr:nvSpPr>
        <xdr:cNvPr id="319" name="テキスト ボックス 318"/>
        <xdr:cNvSpPr txBox="1"/>
      </xdr:nvSpPr>
      <xdr:spPr>
        <a:xfrm>
          <a:off x="9372111" y="575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64160</xdr:rowOff>
    </xdr:from>
    <xdr:to>
      <xdr:col>12</xdr:col>
      <xdr:colOff>561975</xdr:colOff>
      <xdr:row>35</xdr:row>
      <xdr:rowOff>165760</xdr:rowOff>
    </xdr:to>
    <xdr:sp macro="" textlink="">
      <xdr:nvSpPr>
        <xdr:cNvPr id="320" name="円/楕円 319"/>
        <xdr:cNvSpPr/>
      </xdr:nvSpPr>
      <xdr:spPr>
        <a:xfrm>
          <a:off x="8699500" y="60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10837</xdr:rowOff>
    </xdr:from>
    <xdr:ext cx="534377" cy="259045"/>
    <xdr:sp macro="" textlink="">
      <xdr:nvSpPr>
        <xdr:cNvPr id="321" name="テキスト ボックス 320"/>
        <xdr:cNvSpPr txBox="1"/>
      </xdr:nvSpPr>
      <xdr:spPr>
        <a:xfrm>
          <a:off x="8483111" y="58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60770</xdr:rowOff>
    </xdr:from>
    <xdr:to>
      <xdr:col>11</xdr:col>
      <xdr:colOff>358775</xdr:colOff>
      <xdr:row>34</xdr:row>
      <xdr:rowOff>162370</xdr:rowOff>
    </xdr:to>
    <xdr:sp macro="" textlink="">
      <xdr:nvSpPr>
        <xdr:cNvPr id="322" name="円/楕円 321"/>
        <xdr:cNvSpPr/>
      </xdr:nvSpPr>
      <xdr:spPr>
        <a:xfrm>
          <a:off x="7810500" y="58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7447</xdr:rowOff>
    </xdr:from>
    <xdr:ext cx="534377" cy="259045"/>
    <xdr:sp macro="" textlink="">
      <xdr:nvSpPr>
        <xdr:cNvPr id="323" name="テキスト ボックス 322"/>
        <xdr:cNvSpPr txBox="1"/>
      </xdr:nvSpPr>
      <xdr:spPr>
        <a:xfrm>
          <a:off x="7594111" y="56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104661</xdr:rowOff>
    </xdr:from>
    <xdr:to>
      <xdr:col>10</xdr:col>
      <xdr:colOff>155575</xdr:colOff>
      <xdr:row>36</xdr:row>
      <xdr:rowOff>34811</xdr:rowOff>
    </xdr:to>
    <xdr:sp macro="" textlink="">
      <xdr:nvSpPr>
        <xdr:cNvPr id="324" name="円/楕円 323"/>
        <xdr:cNvSpPr/>
      </xdr:nvSpPr>
      <xdr:spPr>
        <a:xfrm>
          <a:off x="6921500" y="61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51338</xdr:rowOff>
    </xdr:from>
    <xdr:ext cx="534377" cy="259045"/>
    <xdr:sp macro="" textlink="">
      <xdr:nvSpPr>
        <xdr:cNvPr id="325" name="テキスト ボックス 324"/>
        <xdr:cNvSpPr txBox="1"/>
      </xdr:nvSpPr>
      <xdr:spPr>
        <a:xfrm>
          <a:off x="6705111" y="5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156228</xdr:rowOff>
    </xdr:from>
    <xdr:to>
      <xdr:col>15</xdr:col>
      <xdr:colOff>180975</xdr:colOff>
      <xdr:row>56</xdr:row>
      <xdr:rowOff>35032</xdr:rowOff>
    </xdr:to>
    <xdr:cxnSp macro="">
      <xdr:nvCxnSpPr>
        <xdr:cNvPr id="354" name="直線コネクタ 353"/>
        <xdr:cNvCxnSpPr/>
      </xdr:nvCxnSpPr>
      <xdr:spPr>
        <a:xfrm flipV="1">
          <a:off x="9639300" y="9414528"/>
          <a:ext cx="838200" cy="2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35032</xdr:rowOff>
    </xdr:from>
    <xdr:to>
      <xdr:col>14</xdr:col>
      <xdr:colOff>28575</xdr:colOff>
      <xdr:row>56</xdr:row>
      <xdr:rowOff>124498</xdr:rowOff>
    </xdr:to>
    <xdr:cxnSp macro="">
      <xdr:nvCxnSpPr>
        <xdr:cNvPr id="357" name="直線コネクタ 356"/>
        <xdr:cNvCxnSpPr/>
      </xdr:nvCxnSpPr>
      <xdr:spPr>
        <a:xfrm flipV="1">
          <a:off x="8750300" y="9636232"/>
          <a:ext cx="889000" cy="8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6754</xdr:rowOff>
    </xdr:from>
    <xdr:to>
      <xdr:col>12</xdr:col>
      <xdr:colOff>511175</xdr:colOff>
      <xdr:row>56</xdr:row>
      <xdr:rowOff>124498</xdr:rowOff>
    </xdr:to>
    <xdr:cxnSp macro="">
      <xdr:nvCxnSpPr>
        <xdr:cNvPr id="360" name="直線コネクタ 359"/>
        <xdr:cNvCxnSpPr/>
      </xdr:nvCxnSpPr>
      <xdr:spPr>
        <a:xfrm>
          <a:off x="7861300" y="9607954"/>
          <a:ext cx="889000" cy="1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170622</xdr:rowOff>
    </xdr:from>
    <xdr:to>
      <xdr:col>11</xdr:col>
      <xdr:colOff>307975</xdr:colOff>
      <xdr:row>56</xdr:row>
      <xdr:rowOff>6754</xdr:rowOff>
    </xdr:to>
    <xdr:cxnSp macro="">
      <xdr:nvCxnSpPr>
        <xdr:cNvPr id="363" name="直線コネクタ 362"/>
        <xdr:cNvCxnSpPr/>
      </xdr:nvCxnSpPr>
      <xdr:spPr>
        <a:xfrm>
          <a:off x="6972300" y="960037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105428</xdr:rowOff>
    </xdr:from>
    <xdr:to>
      <xdr:col>15</xdr:col>
      <xdr:colOff>231775</xdr:colOff>
      <xdr:row>55</xdr:row>
      <xdr:rowOff>35578</xdr:rowOff>
    </xdr:to>
    <xdr:sp macro="" textlink="">
      <xdr:nvSpPr>
        <xdr:cNvPr id="373" name="円/楕円 372"/>
        <xdr:cNvSpPr/>
      </xdr:nvSpPr>
      <xdr:spPr>
        <a:xfrm>
          <a:off x="10426700" y="93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128305</xdr:rowOff>
    </xdr:from>
    <xdr:ext cx="534377" cy="259045"/>
    <xdr:sp macro="" textlink="">
      <xdr:nvSpPr>
        <xdr:cNvPr id="374" name="普通建設事業費該当値テキスト"/>
        <xdr:cNvSpPr txBox="1"/>
      </xdr:nvSpPr>
      <xdr:spPr>
        <a:xfrm>
          <a:off x="10528300" y="9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155682</xdr:rowOff>
    </xdr:from>
    <xdr:to>
      <xdr:col>14</xdr:col>
      <xdr:colOff>79375</xdr:colOff>
      <xdr:row>56</xdr:row>
      <xdr:rowOff>85832</xdr:rowOff>
    </xdr:to>
    <xdr:sp macro="" textlink="">
      <xdr:nvSpPr>
        <xdr:cNvPr id="375" name="円/楕円 374"/>
        <xdr:cNvSpPr/>
      </xdr:nvSpPr>
      <xdr:spPr>
        <a:xfrm>
          <a:off x="9588500" y="95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76959</xdr:rowOff>
    </xdr:from>
    <xdr:ext cx="534377" cy="259045"/>
    <xdr:sp macro="" textlink="">
      <xdr:nvSpPr>
        <xdr:cNvPr id="376" name="テキスト ボックス 375"/>
        <xdr:cNvSpPr txBox="1"/>
      </xdr:nvSpPr>
      <xdr:spPr>
        <a:xfrm>
          <a:off x="9372111" y="96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73698</xdr:rowOff>
    </xdr:from>
    <xdr:to>
      <xdr:col>12</xdr:col>
      <xdr:colOff>561975</xdr:colOff>
      <xdr:row>57</xdr:row>
      <xdr:rowOff>3848</xdr:rowOff>
    </xdr:to>
    <xdr:sp macro="" textlink="">
      <xdr:nvSpPr>
        <xdr:cNvPr id="377" name="円/楕円 376"/>
        <xdr:cNvSpPr/>
      </xdr:nvSpPr>
      <xdr:spPr>
        <a:xfrm>
          <a:off x="8699500" y="96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166425</xdr:rowOff>
    </xdr:from>
    <xdr:ext cx="534377" cy="259045"/>
    <xdr:sp macro="" textlink="">
      <xdr:nvSpPr>
        <xdr:cNvPr id="378" name="テキスト ボックス 377"/>
        <xdr:cNvSpPr txBox="1"/>
      </xdr:nvSpPr>
      <xdr:spPr>
        <a:xfrm>
          <a:off x="8483111" y="97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127404</xdr:rowOff>
    </xdr:from>
    <xdr:to>
      <xdr:col>11</xdr:col>
      <xdr:colOff>358775</xdr:colOff>
      <xdr:row>56</xdr:row>
      <xdr:rowOff>57554</xdr:rowOff>
    </xdr:to>
    <xdr:sp macro="" textlink="">
      <xdr:nvSpPr>
        <xdr:cNvPr id="379" name="円/楕円 378"/>
        <xdr:cNvSpPr/>
      </xdr:nvSpPr>
      <xdr:spPr>
        <a:xfrm>
          <a:off x="7810500" y="95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74081</xdr:rowOff>
    </xdr:from>
    <xdr:ext cx="534377" cy="259045"/>
    <xdr:sp macro="" textlink="">
      <xdr:nvSpPr>
        <xdr:cNvPr id="380" name="テキスト ボックス 379"/>
        <xdr:cNvSpPr txBox="1"/>
      </xdr:nvSpPr>
      <xdr:spPr>
        <a:xfrm>
          <a:off x="7594111" y="93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119822</xdr:rowOff>
    </xdr:from>
    <xdr:to>
      <xdr:col>10</xdr:col>
      <xdr:colOff>155575</xdr:colOff>
      <xdr:row>56</xdr:row>
      <xdr:rowOff>49972</xdr:rowOff>
    </xdr:to>
    <xdr:sp macro="" textlink="">
      <xdr:nvSpPr>
        <xdr:cNvPr id="381" name="円/楕円 380"/>
        <xdr:cNvSpPr/>
      </xdr:nvSpPr>
      <xdr:spPr>
        <a:xfrm>
          <a:off x="6921500" y="9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66499</xdr:rowOff>
    </xdr:from>
    <xdr:ext cx="534377" cy="259045"/>
    <xdr:sp macro="" textlink="">
      <xdr:nvSpPr>
        <xdr:cNvPr id="382" name="テキスト ボックス 381"/>
        <xdr:cNvSpPr txBox="1"/>
      </xdr:nvSpPr>
      <xdr:spPr>
        <a:xfrm>
          <a:off x="6705111" y="93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139014</xdr:rowOff>
    </xdr:from>
    <xdr:to>
      <xdr:col>15</xdr:col>
      <xdr:colOff>180975</xdr:colOff>
      <xdr:row>75</xdr:row>
      <xdr:rowOff>61176</xdr:rowOff>
    </xdr:to>
    <xdr:cxnSp macro="">
      <xdr:nvCxnSpPr>
        <xdr:cNvPr id="411" name="直線コネクタ 410"/>
        <xdr:cNvCxnSpPr/>
      </xdr:nvCxnSpPr>
      <xdr:spPr>
        <a:xfrm flipV="1">
          <a:off x="9639300" y="12311964"/>
          <a:ext cx="838200" cy="6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61176</xdr:rowOff>
    </xdr:from>
    <xdr:to>
      <xdr:col>14</xdr:col>
      <xdr:colOff>28575</xdr:colOff>
      <xdr:row>75</xdr:row>
      <xdr:rowOff>107906</xdr:rowOff>
    </xdr:to>
    <xdr:cxnSp macro="">
      <xdr:nvCxnSpPr>
        <xdr:cNvPr id="414" name="直線コネクタ 413"/>
        <xdr:cNvCxnSpPr/>
      </xdr:nvCxnSpPr>
      <xdr:spPr>
        <a:xfrm flipV="1">
          <a:off x="8750300" y="12919926"/>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88214</xdr:rowOff>
    </xdr:from>
    <xdr:to>
      <xdr:col>15</xdr:col>
      <xdr:colOff>231775</xdr:colOff>
      <xdr:row>72</xdr:row>
      <xdr:rowOff>18364</xdr:rowOff>
    </xdr:to>
    <xdr:sp macro="" textlink="">
      <xdr:nvSpPr>
        <xdr:cNvPr id="424" name="円/楕円 423"/>
        <xdr:cNvSpPr/>
      </xdr:nvSpPr>
      <xdr:spPr>
        <a:xfrm>
          <a:off x="10426700" y="122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3141</xdr:rowOff>
    </xdr:from>
    <xdr:ext cx="534377" cy="259045"/>
    <xdr:sp macro="" textlink="">
      <xdr:nvSpPr>
        <xdr:cNvPr id="425" name="普通建設事業費 （ うち新規整備　）該当値テキスト"/>
        <xdr:cNvSpPr txBox="1"/>
      </xdr:nvSpPr>
      <xdr:spPr>
        <a:xfrm>
          <a:off x="10528300" y="121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10376</xdr:rowOff>
    </xdr:from>
    <xdr:to>
      <xdr:col>14</xdr:col>
      <xdr:colOff>79375</xdr:colOff>
      <xdr:row>75</xdr:row>
      <xdr:rowOff>111976</xdr:rowOff>
    </xdr:to>
    <xdr:sp macro="" textlink="">
      <xdr:nvSpPr>
        <xdr:cNvPr id="426" name="円/楕円 425"/>
        <xdr:cNvSpPr/>
      </xdr:nvSpPr>
      <xdr:spPr>
        <a:xfrm>
          <a:off x="9588500" y="12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103103</xdr:rowOff>
    </xdr:from>
    <xdr:ext cx="534377" cy="259045"/>
    <xdr:sp macro="" textlink="">
      <xdr:nvSpPr>
        <xdr:cNvPr id="427" name="テキスト ボックス 426"/>
        <xdr:cNvSpPr txBox="1"/>
      </xdr:nvSpPr>
      <xdr:spPr>
        <a:xfrm>
          <a:off x="9372111" y="12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57106</xdr:rowOff>
    </xdr:from>
    <xdr:to>
      <xdr:col>12</xdr:col>
      <xdr:colOff>561975</xdr:colOff>
      <xdr:row>75</xdr:row>
      <xdr:rowOff>158707</xdr:rowOff>
    </xdr:to>
    <xdr:sp macro="" textlink="">
      <xdr:nvSpPr>
        <xdr:cNvPr id="428" name="円/楕円 427"/>
        <xdr:cNvSpPr/>
      </xdr:nvSpPr>
      <xdr:spPr>
        <a:xfrm>
          <a:off x="8699500" y="12915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3783</xdr:rowOff>
    </xdr:from>
    <xdr:ext cx="534377" cy="259045"/>
    <xdr:sp macro="" textlink="">
      <xdr:nvSpPr>
        <xdr:cNvPr id="429" name="テキスト ボックス 428"/>
        <xdr:cNvSpPr txBox="1"/>
      </xdr:nvSpPr>
      <xdr:spPr>
        <a:xfrm>
          <a:off x="8483111" y="126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101981</xdr:rowOff>
    </xdr:from>
    <xdr:to>
      <xdr:col>15</xdr:col>
      <xdr:colOff>180975</xdr:colOff>
      <xdr:row>97</xdr:row>
      <xdr:rowOff>157442</xdr:rowOff>
    </xdr:to>
    <xdr:cxnSp macro="">
      <xdr:nvCxnSpPr>
        <xdr:cNvPr id="458" name="直線コネクタ 457"/>
        <xdr:cNvCxnSpPr/>
      </xdr:nvCxnSpPr>
      <xdr:spPr>
        <a:xfrm>
          <a:off x="9639300" y="16732631"/>
          <a:ext cx="838200" cy="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101981</xdr:rowOff>
    </xdr:from>
    <xdr:to>
      <xdr:col>14</xdr:col>
      <xdr:colOff>28575</xdr:colOff>
      <xdr:row>98</xdr:row>
      <xdr:rowOff>48361</xdr:rowOff>
    </xdr:to>
    <xdr:cxnSp macro="">
      <xdr:nvCxnSpPr>
        <xdr:cNvPr id="461" name="直線コネクタ 460"/>
        <xdr:cNvCxnSpPr/>
      </xdr:nvCxnSpPr>
      <xdr:spPr>
        <a:xfrm flipV="1">
          <a:off x="8750300" y="16732631"/>
          <a:ext cx="8890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106642</xdr:rowOff>
    </xdr:from>
    <xdr:to>
      <xdr:col>15</xdr:col>
      <xdr:colOff>231775</xdr:colOff>
      <xdr:row>98</xdr:row>
      <xdr:rowOff>36792</xdr:rowOff>
    </xdr:to>
    <xdr:sp macro="" textlink="">
      <xdr:nvSpPr>
        <xdr:cNvPr id="471" name="円/楕円 470"/>
        <xdr:cNvSpPr/>
      </xdr:nvSpPr>
      <xdr:spPr>
        <a:xfrm>
          <a:off x="10426700" y="167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85069</xdr:rowOff>
    </xdr:from>
    <xdr:ext cx="534377" cy="259045"/>
    <xdr:sp macro="" textlink="">
      <xdr:nvSpPr>
        <xdr:cNvPr id="472" name="普通建設事業費 （ うち更新整備　）該当値テキスト"/>
        <xdr:cNvSpPr txBox="1"/>
      </xdr:nvSpPr>
      <xdr:spPr>
        <a:xfrm>
          <a:off x="10528300"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51181</xdr:rowOff>
    </xdr:from>
    <xdr:to>
      <xdr:col>14</xdr:col>
      <xdr:colOff>79375</xdr:colOff>
      <xdr:row>97</xdr:row>
      <xdr:rowOff>152781</xdr:rowOff>
    </xdr:to>
    <xdr:sp macro="" textlink="">
      <xdr:nvSpPr>
        <xdr:cNvPr id="473" name="円/楕円 472"/>
        <xdr:cNvSpPr/>
      </xdr:nvSpPr>
      <xdr:spPr>
        <a:xfrm>
          <a:off x="9588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143908</xdr:rowOff>
    </xdr:from>
    <xdr:ext cx="534377" cy="259045"/>
    <xdr:sp macro="" textlink="">
      <xdr:nvSpPr>
        <xdr:cNvPr id="474" name="テキスト ボックス 473"/>
        <xdr:cNvSpPr txBox="1"/>
      </xdr:nvSpPr>
      <xdr:spPr>
        <a:xfrm>
          <a:off x="9372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169011</xdr:rowOff>
    </xdr:from>
    <xdr:to>
      <xdr:col>12</xdr:col>
      <xdr:colOff>561975</xdr:colOff>
      <xdr:row>98</xdr:row>
      <xdr:rowOff>99161</xdr:rowOff>
    </xdr:to>
    <xdr:sp macro="" textlink="">
      <xdr:nvSpPr>
        <xdr:cNvPr id="475" name="円/楕円 474"/>
        <xdr:cNvSpPr/>
      </xdr:nvSpPr>
      <xdr:spPr>
        <a:xfrm>
          <a:off x="8699500" y="167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90288</xdr:rowOff>
    </xdr:from>
    <xdr:ext cx="534377" cy="259045"/>
    <xdr:sp macro="" textlink="">
      <xdr:nvSpPr>
        <xdr:cNvPr id="476" name="テキスト ボックス 475"/>
        <xdr:cNvSpPr txBox="1"/>
      </xdr:nvSpPr>
      <xdr:spPr>
        <a:xfrm>
          <a:off x="8483111" y="168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61702</xdr:rowOff>
    </xdr:from>
    <xdr:to>
      <xdr:col>23</xdr:col>
      <xdr:colOff>517525</xdr:colOff>
      <xdr:row>38</xdr:row>
      <xdr:rowOff>111720</xdr:rowOff>
    </xdr:to>
    <xdr:cxnSp macro="">
      <xdr:nvCxnSpPr>
        <xdr:cNvPr id="503" name="直線コネクタ 502"/>
        <xdr:cNvCxnSpPr/>
      </xdr:nvCxnSpPr>
      <xdr:spPr>
        <a:xfrm flipV="1">
          <a:off x="15481300" y="6576802"/>
          <a:ext cx="8382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117000</xdr:rowOff>
    </xdr:from>
    <xdr:to>
      <xdr:col>22</xdr:col>
      <xdr:colOff>365125</xdr:colOff>
      <xdr:row>38</xdr:row>
      <xdr:rowOff>111720</xdr:rowOff>
    </xdr:to>
    <xdr:cxnSp macro="">
      <xdr:nvCxnSpPr>
        <xdr:cNvPr id="506" name="直線コネクタ 505"/>
        <xdr:cNvCxnSpPr/>
      </xdr:nvCxnSpPr>
      <xdr:spPr>
        <a:xfrm>
          <a:off x="14592300" y="6460650"/>
          <a:ext cx="889000" cy="16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7249</xdr:rowOff>
    </xdr:from>
    <xdr:to>
      <xdr:col>21</xdr:col>
      <xdr:colOff>161925</xdr:colOff>
      <xdr:row>37</xdr:row>
      <xdr:rowOff>117000</xdr:rowOff>
    </xdr:to>
    <xdr:cxnSp macro="">
      <xdr:nvCxnSpPr>
        <xdr:cNvPr id="509" name="直線コネクタ 508"/>
        <xdr:cNvCxnSpPr/>
      </xdr:nvCxnSpPr>
      <xdr:spPr>
        <a:xfrm>
          <a:off x="13703300" y="6007999"/>
          <a:ext cx="889000" cy="4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7249</xdr:rowOff>
    </xdr:from>
    <xdr:to>
      <xdr:col>19</xdr:col>
      <xdr:colOff>644525</xdr:colOff>
      <xdr:row>36</xdr:row>
      <xdr:rowOff>98552</xdr:rowOff>
    </xdr:to>
    <xdr:cxnSp macro="">
      <xdr:nvCxnSpPr>
        <xdr:cNvPr id="512" name="直線コネクタ 511"/>
        <xdr:cNvCxnSpPr/>
      </xdr:nvCxnSpPr>
      <xdr:spPr>
        <a:xfrm flipV="1">
          <a:off x="12814300" y="6007999"/>
          <a:ext cx="8890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10902</xdr:rowOff>
    </xdr:from>
    <xdr:to>
      <xdr:col>23</xdr:col>
      <xdr:colOff>568325</xdr:colOff>
      <xdr:row>38</xdr:row>
      <xdr:rowOff>112502</xdr:rowOff>
    </xdr:to>
    <xdr:sp macro="" textlink="">
      <xdr:nvSpPr>
        <xdr:cNvPr id="522" name="円/楕円 521"/>
        <xdr:cNvSpPr/>
      </xdr:nvSpPr>
      <xdr:spPr>
        <a:xfrm>
          <a:off x="16268700" y="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141729</xdr:rowOff>
    </xdr:from>
    <xdr:ext cx="469744" cy="259045"/>
    <xdr:sp macro="" textlink="">
      <xdr:nvSpPr>
        <xdr:cNvPr id="523" name="災害復旧事業費該当値テキスト"/>
        <xdr:cNvSpPr txBox="1"/>
      </xdr:nvSpPr>
      <xdr:spPr>
        <a:xfrm>
          <a:off x="16370300" y="631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60920</xdr:rowOff>
    </xdr:from>
    <xdr:to>
      <xdr:col>22</xdr:col>
      <xdr:colOff>415925</xdr:colOff>
      <xdr:row>38</xdr:row>
      <xdr:rowOff>162520</xdr:rowOff>
    </xdr:to>
    <xdr:sp macro="" textlink="">
      <xdr:nvSpPr>
        <xdr:cNvPr id="524" name="円/楕円 523"/>
        <xdr:cNvSpPr/>
      </xdr:nvSpPr>
      <xdr:spPr>
        <a:xfrm>
          <a:off x="15430500" y="65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153647</xdr:rowOff>
    </xdr:from>
    <xdr:ext cx="469744" cy="259045"/>
    <xdr:sp macro="" textlink="">
      <xdr:nvSpPr>
        <xdr:cNvPr id="525" name="テキスト ボックス 524"/>
        <xdr:cNvSpPr txBox="1"/>
      </xdr:nvSpPr>
      <xdr:spPr>
        <a:xfrm>
          <a:off x="15246427" y="66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66200</xdr:rowOff>
    </xdr:from>
    <xdr:to>
      <xdr:col>21</xdr:col>
      <xdr:colOff>212725</xdr:colOff>
      <xdr:row>37</xdr:row>
      <xdr:rowOff>167800</xdr:rowOff>
    </xdr:to>
    <xdr:sp macro="" textlink="">
      <xdr:nvSpPr>
        <xdr:cNvPr id="526" name="円/楕円 525"/>
        <xdr:cNvSpPr/>
      </xdr:nvSpPr>
      <xdr:spPr>
        <a:xfrm>
          <a:off x="14541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12877</xdr:rowOff>
    </xdr:from>
    <xdr:ext cx="469744" cy="259045"/>
    <xdr:sp macro="" textlink="">
      <xdr:nvSpPr>
        <xdr:cNvPr id="527" name="テキスト ボックス 526"/>
        <xdr:cNvSpPr txBox="1"/>
      </xdr:nvSpPr>
      <xdr:spPr>
        <a:xfrm>
          <a:off x="14357427" y="618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127899</xdr:rowOff>
    </xdr:from>
    <xdr:to>
      <xdr:col>20</xdr:col>
      <xdr:colOff>9525</xdr:colOff>
      <xdr:row>35</xdr:row>
      <xdr:rowOff>58049</xdr:rowOff>
    </xdr:to>
    <xdr:sp macro="" textlink="">
      <xdr:nvSpPr>
        <xdr:cNvPr id="528" name="円/楕円 527"/>
        <xdr:cNvSpPr/>
      </xdr:nvSpPr>
      <xdr:spPr>
        <a:xfrm>
          <a:off x="13652500" y="59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74576</xdr:rowOff>
    </xdr:from>
    <xdr:ext cx="534377" cy="259045"/>
    <xdr:sp macro="" textlink="">
      <xdr:nvSpPr>
        <xdr:cNvPr id="529" name="テキスト ボックス 528"/>
        <xdr:cNvSpPr txBox="1"/>
      </xdr:nvSpPr>
      <xdr:spPr>
        <a:xfrm>
          <a:off x="13436111" y="57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47752</xdr:rowOff>
    </xdr:from>
    <xdr:to>
      <xdr:col>18</xdr:col>
      <xdr:colOff>492125</xdr:colOff>
      <xdr:row>36</xdr:row>
      <xdr:rowOff>149352</xdr:rowOff>
    </xdr:to>
    <xdr:sp macro="" textlink="">
      <xdr:nvSpPr>
        <xdr:cNvPr id="530" name="円/楕円 529"/>
        <xdr:cNvSpPr/>
      </xdr:nvSpPr>
      <xdr:spPr>
        <a:xfrm>
          <a:off x="12763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165879</xdr:rowOff>
    </xdr:from>
    <xdr:ext cx="534377" cy="259045"/>
    <xdr:sp macro="" textlink="">
      <xdr:nvSpPr>
        <xdr:cNvPr id="531" name="テキスト ボックス 530"/>
        <xdr:cNvSpPr txBox="1"/>
      </xdr:nvSpPr>
      <xdr:spPr>
        <a:xfrm>
          <a:off x="12547111" y="59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42697</xdr:rowOff>
    </xdr:from>
    <xdr:to>
      <xdr:col>23</xdr:col>
      <xdr:colOff>517525</xdr:colOff>
      <xdr:row>75</xdr:row>
      <xdr:rowOff>63805</xdr:rowOff>
    </xdr:to>
    <xdr:cxnSp macro="">
      <xdr:nvCxnSpPr>
        <xdr:cNvPr id="609" name="直線コネクタ 608"/>
        <xdr:cNvCxnSpPr/>
      </xdr:nvCxnSpPr>
      <xdr:spPr>
        <a:xfrm>
          <a:off x="15481300" y="12901447"/>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154877</xdr:rowOff>
    </xdr:from>
    <xdr:to>
      <xdr:col>22</xdr:col>
      <xdr:colOff>365125</xdr:colOff>
      <xdr:row>75</xdr:row>
      <xdr:rowOff>42697</xdr:rowOff>
    </xdr:to>
    <xdr:cxnSp macro="">
      <xdr:nvCxnSpPr>
        <xdr:cNvPr id="612" name="直線コネクタ 611"/>
        <xdr:cNvCxnSpPr/>
      </xdr:nvCxnSpPr>
      <xdr:spPr>
        <a:xfrm>
          <a:off x="14592300" y="12842177"/>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154877</xdr:rowOff>
    </xdr:from>
    <xdr:to>
      <xdr:col>21</xdr:col>
      <xdr:colOff>161925</xdr:colOff>
      <xdr:row>75</xdr:row>
      <xdr:rowOff>51371</xdr:rowOff>
    </xdr:to>
    <xdr:cxnSp macro="">
      <xdr:nvCxnSpPr>
        <xdr:cNvPr id="615" name="直線コネクタ 614"/>
        <xdr:cNvCxnSpPr/>
      </xdr:nvCxnSpPr>
      <xdr:spPr>
        <a:xfrm flipV="1">
          <a:off x="13703300" y="12842177"/>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51371</xdr:rowOff>
    </xdr:from>
    <xdr:to>
      <xdr:col>19</xdr:col>
      <xdr:colOff>644525</xdr:colOff>
      <xdr:row>75</xdr:row>
      <xdr:rowOff>151040</xdr:rowOff>
    </xdr:to>
    <xdr:cxnSp macro="">
      <xdr:nvCxnSpPr>
        <xdr:cNvPr id="618" name="直線コネクタ 617"/>
        <xdr:cNvCxnSpPr/>
      </xdr:nvCxnSpPr>
      <xdr:spPr>
        <a:xfrm flipV="1">
          <a:off x="12814300" y="12910121"/>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13005</xdr:rowOff>
    </xdr:from>
    <xdr:to>
      <xdr:col>23</xdr:col>
      <xdr:colOff>568325</xdr:colOff>
      <xdr:row>75</xdr:row>
      <xdr:rowOff>114605</xdr:rowOff>
    </xdr:to>
    <xdr:sp macro="" textlink="">
      <xdr:nvSpPr>
        <xdr:cNvPr id="628" name="円/楕円 627"/>
        <xdr:cNvSpPr/>
      </xdr:nvSpPr>
      <xdr:spPr>
        <a:xfrm>
          <a:off x="162687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162882</xdr:rowOff>
    </xdr:from>
    <xdr:ext cx="534377" cy="259045"/>
    <xdr:sp macro="" textlink="">
      <xdr:nvSpPr>
        <xdr:cNvPr id="629" name="公債費該当値テキスト"/>
        <xdr:cNvSpPr txBox="1"/>
      </xdr:nvSpPr>
      <xdr:spPr>
        <a:xfrm>
          <a:off x="16370300" y="12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163347</xdr:rowOff>
    </xdr:from>
    <xdr:to>
      <xdr:col>22</xdr:col>
      <xdr:colOff>415925</xdr:colOff>
      <xdr:row>75</xdr:row>
      <xdr:rowOff>93497</xdr:rowOff>
    </xdr:to>
    <xdr:sp macro="" textlink="">
      <xdr:nvSpPr>
        <xdr:cNvPr id="630" name="円/楕円 629"/>
        <xdr:cNvSpPr/>
      </xdr:nvSpPr>
      <xdr:spPr>
        <a:xfrm>
          <a:off x="15430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110024</xdr:rowOff>
    </xdr:from>
    <xdr:ext cx="534377" cy="259045"/>
    <xdr:sp macro="" textlink="">
      <xdr:nvSpPr>
        <xdr:cNvPr id="631" name="テキスト ボックス 630"/>
        <xdr:cNvSpPr txBox="1"/>
      </xdr:nvSpPr>
      <xdr:spPr>
        <a:xfrm>
          <a:off x="15214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104077</xdr:rowOff>
    </xdr:from>
    <xdr:to>
      <xdr:col>21</xdr:col>
      <xdr:colOff>212725</xdr:colOff>
      <xdr:row>75</xdr:row>
      <xdr:rowOff>34227</xdr:rowOff>
    </xdr:to>
    <xdr:sp macro="" textlink="">
      <xdr:nvSpPr>
        <xdr:cNvPr id="632" name="円/楕円 631"/>
        <xdr:cNvSpPr/>
      </xdr:nvSpPr>
      <xdr:spPr>
        <a:xfrm>
          <a:off x="14541500" y="127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50754</xdr:rowOff>
    </xdr:from>
    <xdr:ext cx="534377" cy="259045"/>
    <xdr:sp macro="" textlink="">
      <xdr:nvSpPr>
        <xdr:cNvPr id="633" name="テキスト ボックス 632"/>
        <xdr:cNvSpPr txBox="1"/>
      </xdr:nvSpPr>
      <xdr:spPr>
        <a:xfrm>
          <a:off x="14325111" y="125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571</xdr:rowOff>
    </xdr:from>
    <xdr:to>
      <xdr:col>20</xdr:col>
      <xdr:colOff>9525</xdr:colOff>
      <xdr:row>75</xdr:row>
      <xdr:rowOff>102171</xdr:rowOff>
    </xdr:to>
    <xdr:sp macro="" textlink="">
      <xdr:nvSpPr>
        <xdr:cNvPr id="634" name="円/楕円 633"/>
        <xdr:cNvSpPr/>
      </xdr:nvSpPr>
      <xdr:spPr>
        <a:xfrm>
          <a:off x="13652500" y="12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118698</xdr:rowOff>
    </xdr:from>
    <xdr:ext cx="534377" cy="259045"/>
    <xdr:sp macro="" textlink="">
      <xdr:nvSpPr>
        <xdr:cNvPr id="635" name="テキスト ボックス 634"/>
        <xdr:cNvSpPr txBox="1"/>
      </xdr:nvSpPr>
      <xdr:spPr>
        <a:xfrm>
          <a:off x="13436111" y="12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100241</xdr:rowOff>
    </xdr:from>
    <xdr:to>
      <xdr:col>18</xdr:col>
      <xdr:colOff>492125</xdr:colOff>
      <xdr:row>76</xdr:row>
      <xdr:rowOff>30392</xdr:rowOff>
    </xdr:to>
    <xdr:sp macro="" textlink="">
      <xdr:nvSpPr>
        <xdr:cNvPr id="636" name="円/楕円 635"/>
        <xdr:cNvSpPr/>
      </xdr:nvSpPr>
      <xdr:spPr>
        <a:xfrm>
          <a:off x="12763500" y="129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46918</xdr:rowOff>
    </xdr:from>
    <xdr:ext cx="534377" cy="259045"/>
    <xdr:sp macro="" textlink="">
      <xdr:nvSpPr>
        <xdr:cNvPr id="637" name="テキスト ボックス 636"/>
        <xdr:cNvSpPr txBox="1"/>
      </xdr:nvSpPr>
      <xdr:spPr>
        <a:xfrm>
          <a:off x="12547111" y="127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161430</xdr:rowOff>
    </xdr:from>
    <xdr:to>
      <xdr:col>23</xdr:col>
      <xdr:colOff>517525</xdr:colOff>
      <xdr:row>97</xdr:row>
      <xdr:rowOff>15863</xdr:rowOff>
    </xdr:to>
    <xdr:cxnSp macro="">
      <xdr:nvCxnSpPr>
        <xdr:cNvPr id="666" name="直線コネクタ 665"/>
        <xdr:cNvCxnSpPr/>
      </xdr:nvCxnSpPr>
      <xdr:spPr>
        <a:xfrm flipV="1">
          <a:off x="15481300" y="16620630"/>
          <a:ext cx="8382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15863</xdr:rowOff>
    </xdr:from>
    <xdr:to>
      <xdr:col>22</xdr:col>
      <xdr:colOff>365125</xdr:colOff>
      <xdr:row>98</xdr:row>
      <xdr:rowOff>18517</xdr:rowOff>
    </xdr:to>
    <xdr:cxnSp macro="">
      <xdr:nvCxnSpPr>
        <xdr:cNvPr id="669" name="直線コネクタ 668"/>
        <xdr:cNvCxnSpPr/>
      </xdr:nvCxnSpPr>
      <xdr:spPr>
        <a:xfrm flipV="1">
          <a:off x="14592300" y="16646513"/>
          <a:ext cx="889000" cy="1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139116</xdr:rowOff>
    </xdr:from>
    <xdr:to>
      <xdr:col>21</xdr:col>
      <xdr:colOff>161925</xdr:colOff>
      <xdr:row>98</xdr:row>
      <xdr:rowOff>18517</xdr:rowOff>
    </xdr:to>
    <xdr:cxnSp macro="">
      <xdr:nvCxnSpPr>
        <xdr:cNvPr id="672" name="直線コネクタ 671"/>
        <xdr:cNvCxnSpPr/>
      </xdr:nvCxnSpPr>
      <xdr:spPr>
        <a:xfrm>
          <a:off x="13703300" y="16769766"/>
          <a:ext cx="889000" cy="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139116</xdr:rowOff>
    </xdr:from>
    <xdr:to>
      <xdr:col>19</xdr:col>
      <xdr:colOff>644525</xdr:colOff>
      <xdr:row>97</xdr:row>
      <xdr:rowOff>146926</xdr:rowOff>
    </xdr:to>
    <xdr:cxnSp macro="">
      <xdr:nvCxnSpPr>
        <xdr:cNvPr id="675" name="直線コネクタ 674"/>
        <xdr:cNvCxnSpPr/>
      </xdr:nvCxnSpPr>
      <xdr:spPr>
        <a:xfrm flipV="1">
          <a:off x="12814300" y="1676976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110630</xdr:rowOff>
    </xdr:from>
    <xdr:to>
      <xdr:col>23</xdr:col>
      <xdr:colOff>568325</xdr:colOff>
      <xdr:row>97</xdr:row>
      <xdr:rowOff>40780</xdr:rowOff>
    </xdr:to>
    <xdr:sp macro="" textlink="">
      <xdr:nvSpPr>
        <xdr:cNvPr id="685" name="円/楕円 684"/>
        <xdr:cNvSpPr/>
      </xdr:nvSpPr>
      <xdr:spPr>
        <a:xfrm>
          <a:off x="16268700" y="165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133507</xdr:rowOff>
    </xdr:from>
    <xdr:ext cx="534377" cy="259045"/>
    <xdr:sp macro="" textlink="">
      <xdr:nvSpPr>
        <xdr:cNvPr id="686" name="積立金該当値テキスト"/>
        <xdr:cNvSpPr txBox="1"/>
      </xdr:nvSpPr>
      <xdr:spPr>
        <a:xfrm>
          <a:off x="16370300" y="164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136513</xdr:rowOff>
    </xdr:from>
    <xdr:to>
      <xdr:col>22</xdr:col>
      <xdr:colOff>415925</xdr:colOff>
      <xdr:row>97</xdr:row>
      <xdr:rowOff>66663</xdr:rowOff>
    </xdr:to>
    <xdr:sp macro="" textlink="">
      <xdr:nvSpPr>
        <xdr:cNvPr id="687" name="円/楕円 686"/>
        <xdr:cNvSpPr/>
      </xdr:nvSpPr>
      <xdr:spPr>
        <a:xfrm>
          <a:off x="15430500" y="165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83190</xdr:rowOff>
    </xdr:from>
    <xdr:ext cx="534377" cy="259045"/>
    <xdr:sp macro="" textlink="">
      <xdr:nvSpPr>
        <xdr:cNvPr id="688" name="テキスト ボックス 687"/>
        <xdr:cNvSpPr txBox="1"/>
      </xdr:nvSpPr>
      <xdr:spPr>
        <a:xfrm>
          <a:off x="15214111" y="163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139167</xdr:rowOff>
    </xdr:from>
    <xdr:to>
      <xdr:col>21</xdr:col>
      <xdr:colOff>212725</xdr:colOff>
      <xdr:row>98</xdr:row>
      <xdr:rowOff>69317</xdr:rowOff>
    </xdr:to>
    <xdr:sp macro="" textlink="">
      <xdr:nvSpPr>
        <xdr:cNvPr id="689" name="円/楕円 688"/>
        <xdr:cNvSpPr/>
      </xdr:nvSpPr>
      <xdr:spPr>
        <a:xfrm>
          <a:off x="14541500" y="167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60444</xdr:rowOff>
    </xdr:from>
    <xdr:ext cx="534377" cy="259045"/>
    <xdr:sp macro="" textlink="">
      <xdr:nvSpPr>
        <xdr:cNvPr id="690" name="テキスト ボックス 689"/>
        <xdr:cNvSpPr txBox="1"/>
      </xdr:nvSpPr>
      <xdr:spPr>
        <a:xfrm>
          <a:off x="14325111" y="168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88316</xdr:rowOff>
    </xdr:from>
    <xdr:to>
      <xdr:col>20</xdr:col>
      <xdr:colOff>9525</xdr:colOff>
      <xdr:row>98</xdr:row>
      <xdr:rowOff>18466</xdr:rowOff>
    </xdr:to>
    <xdr:sp macro="" textlink="">
      <xdr:nvSpPr>
        <xdr:cNvPr id="691" name="円/楕円 690"/>
        <xdr:cNvSpPr/>
      </xdr:nvSpPr>
      <xdr:spPr>
        <a:xfrm>
          <a:off x="13652500" y="167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9593</xdr:rowOff>
    </xdr:from>
    <xdr:ext cx="534377" cy="259045"/>
    <xdr:sp macro="" textlink="">
      <xdr:nvSpPr>
        <xdr:cNvPr id="692" name="テキスト ボックス 691"/>
        <xdr:cNvSpPr txBox="1"/>
      </xdr:nvSpPr>
      <xdr:spPr>
        <a:xfrm>
          <a:off x="13436111" y="168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96126</xdr:rowOff>
    </xdr:from>
    <xdr:to>
      <xdr:col>18</xdr:col>
      <xdr:colOff>492125</xdr:colOff>
      <xdr:row>98</xdr:row>
      <xdr:rowOff>26276</xdr:rowOff>
    </xdr:to>
    <xdr:sp macro="" textlink="">
      <xdr:nvSpPr>
        <xdr:cNvPr id="693" name="円/楕円 692"/>
        <xdr:cNvSpPr/>
      </xdr:nvSpPr>
      <xdr:spPr>
        <a:xfrm>
          <a:off x="12763500" y="167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17403</xdr:rowOff>
    </xdr:from>
    <xdr:ext cx="534377" cy="259045"/>
    <xdr:sp macro="" textlink="">
      <xdr:nvSpPr>
        <xdr:cNvPr id="694" name="テキスト ボックス 693"/>
        <xdr:cNvSpPr txBox="1"/>
      </xdr:nvSpPr>
      <xdr:spPr>
        <a:xfrm>
          <a:off x="12547111" y="168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4572</xdr:rowOff>
    </xdr:from>
    <xdr:to>
      <xdr:col>32</xdr:col>
      <xdr:colOff>187325</xdr:colOff>
      <xdr:row>39</xdr:row>
      <xdr:rowOff>17907</xdr:rowOff>
    </xdr:to>
    <xdr:cxnSp macro="">
      <xdr:nvCxnSpPr>
        <xdr:cNvPr id="723" name="直線コネクタ 722"/>
        <xdr:cNvCxnSpPr/>
      </xdr:nvCxnSpPr>
      <xdr:spPr>
        <a:xfrm flipV="1">
          <a:off x="21323300" y="6691122"/>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17907</xdr:rowOff>
    </xdr:from>
    <xdr:to>
      <xdr:col>31</xdr:col>
      <xdr:colOff>34925</xdr:colOff>
      <xdr:row>39</xdr:row>
      <xdr:rowOff>19431</xdr:rowOff>
    </xdr:to>
    <xdr:cxnSp macro="">
      <xdr:nvCxnSpPr>
        <xdr:cNvPr id="726" name="直線コネクタ 725"/>
        <xdr:cNvCxnSpPr/>
      </xdr:nvCxnSpPr>
      <xdr:spPr>
        <a:xfrm flipV="1">
          <a:off x="20434300" y="67044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7112</xdr:rowOff>
    </xdr:from>
    <xdr:to>
      <xdr:col>29</xdr:col>
      <xdr:colOff>517525</xdr:colOff>
      <xdr:row>39</xdr:row>
      <xdr:rowOff>19431</xdr:rowOff>
    </xdr:to>
    <xdr:cxnSp macro="">
      <xdr:nvCxnSpPr>
        <xdr:cNvPr id="729" name="直線コネクタ 728"/>
        <xdr:cNvCxnSpPr/>
      </xdr:nvCxnSpPr>
      <xdr:spPr>
        <a:xfrm>
          <a:off x="19545300" y="669366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7112</xdr:rowOff>
    </xdr:from>
    <xdr:to>
      <xdr:col>28</xdr:col>
      <xdr:colOff>314325</xdr:colOff>
      <xdr:row>39</xdr:row>
      <xdr:rowOff>39878</xdr:rowOff>
    </xdr:to>
    <xdr:cxnSp macro="">
      <xdr:nvCxnSpPr>
        <xdr:cNvPr id="732" name="直線コネクタ 731"/>
        <xdr:cNvCxnSpPr/>
      </xdr:nvCxnSpPr>
      <xdr:spPr>
        <a:xfrm flipV="1">
          <a:off x="18656300" y="669366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125222</xdr:rowOff>
    </xdr:from>
    <xdr:to>
      <xdr:col>32</xdr:col>
      <xdr:colOff>238125</xdr:colOff>
      <xdr:row>39</xdr:row>
      <xdr:rowOff>55372</xdr:rowOff>
    </xdr:to>
    <xdr:sp macro="" textlink="">
      <xdr:nvSpPr>
        <xdr:cNvPr id="742" name="円/楕円 741"/>
        <xdr:cNvSpPr/>
      </xdr:nvSpPr>
      <xdr:spPr>
        <a:xfrm>
          <a:off x="221107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40149</xdr:rowOff>
    </xdr:from>
    <xdr:ext cx="378565" cy="259045"/>
    <xdr:sp macro="" textlink="">
      <xdr:nvSpPr>
        <xdr:cNvPr id="743" name="投資及び出資金該当値テキスト"/>
        <xdr:cNvSpPr txBox="1"/>
      </xdr:nvSpPr>
      <xdr:spPr>
        <a:xfrm>
          <a:off x="22212300" y="655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138557</xdr:rowOff>
    </xdr:from>
    <xdr:to>
      <xdr:col>31</xdr:col>
      <xdr:colOff>85725</xdr:colOff>
      <xdr:row>39</xdr:row>
      <xdr:rowOff>68707</xdr:rowOff>
    </xdr:to>
    <xdr:sp macro="" textlink="">
      <xdr:nvSpPr>
        <xdr:cNvPr id="744" name="円/楕円 743"/>
        <xdr:cNvSpPr/>
      </xdr:nvSpPr>
      <xdr:spPr>
        <a:xfrm>
          <a:off x="21272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59834</xdr:rowOff>
    </xdr:from>
    <xdr:ext cx="378565" cy="259045"/>
    <xdr:sp macro="" textlink="">
      <xdr:nvSpPr>
        <xdr:cNvPr id="745" name="テキスト ボックス 744"/>
        <xdr:cNvSpPr txBox="1"/>
      </xdr:nvSpPr>
      <xdr:spPr>
        <a:xfrm>
          <a:off x="21134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140081</xdr:rowOff>
    </xdr:from>
    <xdr:to>
      <xdr:col>29</xdr:col>
      <xdr:colOff>568325</xdr:colOff>
      <xdr:row>39</xdr:row>
      <xdr:rowOff>70231</xdr:rowOff>
    </xdr:to>
    <xdr:sp macro="" textlink="">
      <xdr:nvSpPr>
        <xdr:cNvPr id="746" name="円/楕円 745"/>
        <xdr:cNvSpPr/>
      </xdr:nvSpPr>
      <xdr:spPr>
        <a:xfrm>
          <a:off x="20383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61358</xdr:rowOff>
    </xdr:from>
    <xdr:ext cx="378565" cy="259045"/>
    <xdr:sp macro="" textlink="">
      <xdr:nvSpPr>
        <xdr:cNvPr id="747" name="テキスト ボックス 746"/>
        <xdr:cNvSpPr txBox="1"/>
      </xdr:nvSpPr>
      <xdr:spPr>
        <a:xfrm>
          <a:off x="20245017" y="67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127762</xdr:rowOff>
    </xdr:from>
    <xdr:to>
      <xdr:col>28</xdr:col>
      <xdr:colOff>365125</xdr:colOff>
      <xdr:row>39</xdr:row>
      <xdr:rowOff>57912</xdr:rowOff>
    </xdr:to>
    <xdr:sp macro="" textlink="">
      <xdr:nvSpPr>
        <xdr:cNvPr id="748" name="円/楕円 747"/>
        <xdr:cNvSpPr/>
      </xdr:nvSpPr>
      <xdr:spPr>
        <a:xfrm>
          <a:off x="19494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49039</xdr:rowOff>
    </xdr:from>
    <xdr:ext cx="378565" cy="259045"/>
    <xdr:sp macro="" textlink="">
      <xdr:nvSpPr>
        <xdr:cNvPr id="749" name="テキスト ボックス 748"/>
        <xdr:cNvSpPr txBox="1"/>
      </xdr:nvSpPr>
      <xdr:spPr>
        <a:xfrm>
          <a:off x="19356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160528</xdr:rowOff>
    </xdr:from>
    <xdr:to>
      <xdr:col>27</xdr:col>
      <xdr:colOff>161925</xdr:colOff>
      <xdr:row>39</xdr:row>
      <xdr:rowOff>90678</xdr:rowOff>
    </xdr:to>
    <xdr:sp macro="" textlink="">
      <xdr:nvSpPr>
        <xdr:cNvPr id="750" name="円/楕円 749"/>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81805</xdr:rowOff>
    </xdr:from>
    <xdr:ext cx="313932" cy="259045"/>
    <xdr:sp macro="" textlink="">
      <xdr:nvSpPr>
        <xdr:cNvPr id="751" name="テキスト ボックス 750"/>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120117</xdr:rowOff>
    </xdr:from>
    <xdr:to>
      <xdr:col>32</xdr:col>
      <xdr:colOff>187325</xdr:colOff>
      <xdr:row>58</xdr:row>
      <xdr:rowOff>121412</xdr:rowOff>
    </xdr:to>
    <xdr:cxnSp macro="">
      <xdr:nvCxnSpPr>
        <xdr:cNvPr id="780" name="直線コネクタ 779"/>
        <xdr:cNvCxnSpPr/>
      </xdr:nvCxnSpPr>
      <xdr:spPr>
        <a:xfrm flipV="1">
          <a:off x="21323300" y="10064217"/>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121412</xdr:rowOff>
    </xdr:from>
    <xdr:to>
      <xdr:col>31</xdr:col>
      <xdr:colOff>34925</xdr:colOff>
      <xdr:row>58</xdr:row>
      <xdr:rowOff>122784</xdr:rowOff>
    </xdr:to>
    <xdr:cxnSp macro="">
      <xdr:nvCxnSpPr>
        <xdr:cNvPr id="783" name="直線コネクタ 782"/>
        <xdr:cNvCxnSpPr/>
      </xdr:nvCxnSpPr>
      <xdr:spPr>
        <a:xfrm flipV="1">
          <a:off x="20434300" y="10065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122784</xdr:rowOff>
    </xdr:from>
    <xdr:to>
      <xdr:col>29</xdr:col>
      <xdr:colOff>517525</xdr:colOff>
      <xdr:row>58</xdr:row>
      <xdr:rowOff>123393</xdr:rowOff>
    </xdr:to>
    <xdr:cxnSp macro="">
      <xdr:nvCxnSpPr>
        <xdr:cNvPr id="786" name="直線コネクタ 785"/>
        <xdr:cNvCxnSpPr/>
      </xdr:nvCxnSpPr>
      <xdr:spPr>
        <a:xfrm flipV="1">
          <a:off x="19545300" y="100668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118897</xdr:rowOff>
    </xdr:from>
    <xdr:to>
      <xdr:col>28</xdr:col>
      <xdr:colOff>314325</xdr:colOff>
      <xdr:row>58</xdr:row>
      <xdr:rowOff>123393</xdr:rowOff>
    </xdr:to>
    <xdr:cxnSp macro="">
      <xdr:nvCxnSpPr>
        <xdr:cNvPr id="789" name="直線コネクタ 788"/>
        <xdr:cNvCxnSpPr/>
      </xdr:nvCxnSpPr>
      <xdr:spPr>
        <a:xfrm>
          <a:off x="18656300" y="100629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69317</xdr:rowOff>
    </xdr:from>
    <xdr:to>
      <xdr:col>32</xdr:col>
      <xdr:colOff>238125</xdr:colOff>
      <xdr:row>58</xdr:row>
      <xdr:rowOff>170917</xdr:rowOff>
    </xdr:to>
    <xdr:sp macro="" textlink="">
      <xdr:nvSpPr>
        <xdr:cNvPr id="799" name="円/楕円 798"/>
        <xdr:cNvSpPr/>
      </xdr:nvSpPr>
      <xdr:spPr>
        <a:xfrm>
          <a:off x="221107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155694</xdr:rowOff>
    </xdr:from>
    <xdr:ext cx="469744" cy="259045"/>
    <xdr:sp macro="" textlink="">
      <xdr:nvSpPr>
        <xdr:cNvPr id="800" name="貸付金該当値テキスト"/>
        <xdr:cNvSpPr txBox="1"/>
      </xdr:nvSpPr>
      <xdr:spPr>
        <a:xfrm>
          <a:off x="22212300" y="99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70612</xdr:rowOff>
    </xdr:from>
    <xdr:to>
      <xdr:col>31</xdr:col>
      <xdr:colOff>85725</xdr:colOff>
      <xdr:row>59</xdr:row>
      <xdr:rowOff>762</xdr:rowOff>
    </xdr:to>
    <xdr:sp macro="" textlink="">
      <xdr:nvSpPr>
        <xdr:cNvPr id="801" name="円/楕円 800"/>
        <xdr:cNvSpPr/>
      </xdr:nvSpPr>
      <xdr:spPr>
        <a:xfrm>
          <a:off x="21272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163339</xdr:rowOff>
    </xdr:from>
    <xdr:ext cx="469744" cy="259045"/>
    <xdr:sp macro="" textlink="">
      <xdr:nvSpPr>
        <xdr:cNvPr id="802" name="テキスト ボックス 801"/>
        <xdr:cNvSpPr txBox="1"/>
      </xdr:nvSpPr>
      <xdr:spPr>
        <a:xfrm>
          <a:off x="21088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71984</xdr:rowOff>
    </xdr:from>
    <xdr:to>
      <xdr:col>29</xdr:col>
      <xdr:colOff>568325</xdr:colOff>
      <xdr:row>59</xdr:row>
      <xdr:rowOff>2134</xdr:rowOff>
    </xdr:to>
    <xdr:sp macro="" textlink="">
      <xdr:nvSpPr>
        <xdr:cNvPr id="803" name="円/楕円 802"/>
        <xdr:cNvSpPr/>
      </xdr:nvSpPr>
      <xdr:spPr>
        <a:xfrm>
          <a:off x="20383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164711</xdr:rowOff>
    </xdr:from>
    <xdr:ext cx="469744" cy="259045"/>
    <xdr:sp macro="" textlink="">
      <xdr:nvSpPr>
        <xdr:cNvPr id="804" name="テキスト ボックス 803"/>
        <xdr:cNvSpPr txBox="1"/>
      </xdr:nvSpPr>
      <xdr:spPr>
        <a:xfrm>
          <a:off x="20199427"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72593</xdr:rowOff>
    </xdr:from>
    <xdr:to>
      <xdr:col>28</xdr:col>
      <xdr:colOff>365125</xdr:colOff>
      <xdr:row>59</xdr:row>
      <xdr:rowOff>2743</xdr:rowOff>
    </xdr:to>
    <xdr:sp macro="" textlink="">
      <xdr:nvSpPr>
        <xdr:cNvPr id="805" name="円/楕円 804"/>
        <xdr:cNvSpPr/>
      </xdr:nvSpPr>
      <xdr:spPr>
        <a:xfrm>
          <a:off x="19494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165320</xdr:rowOff>
    </xdr:from>
    <xdr:ext cx="469744" cy="259045"/>
    <xdr:sp macro="" textlink="">
      <xdr:nvSpPr>
        <xdr:cNvPr id="806" name="テキスト ボックス 805"/>
        <xdr:cNvSpPr txBox="1"/>
      </xdr:nvSpPr>
      <xdr:spPr>
        <a:xfrm>
          <a:off x="19310427" y="101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68097</xdr:rowOff>
    </xdr:from>
    <xdr:to>
      <xdr:col>27</xdr:col>
      <xdr:colOff>161925</xdr:colOff>
      <xdr:row>58</xdr:row>
      <xdr:rowOff>169697</xdr:rowOff>
    </xdr:to>
    <xdr:sp macro="" textlink="">
      <xdr:nvSpPr>
        <xdr:cNvPr id="807" name="円/楕円 806"/>
        <xdr:cNvSpPr/>
      </xdr:nvSpPr>
      <xdr:spPr>
        <a:xfrm>
          <a:off x="18605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160824</xdr:rowOff>
    </xdr:from>
    <xdr:ext cx="469744" cy="259045"/>
    <xdr:sp macro="" textlink="">
      <xdr:nvSpPr>
        <xdr:cNvPr id="808" name="テキスト ボックス 807"/>
        <xdr:cNvSpPr txBox="1"/>
      </xdr:nvSpPr>
      <xdr:spPr>
        <a:xfrm>
          <a:off x="18421427" y="101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163417</xdr:rowOff>
    </xdr:from>
    <xdr:to>
      <xdr:col>32</xdr:col>
      <xdr:colOff>187325</xdr:colOff>
      <xdr:row>74</xdr:row>
      <xdr:rowOff>15684</xdr:rowOff>
    </xdr:to>
    <xdr:cxnSp macro="">
      <xdr:nvCxnSpPr>
        <xdr:cNvPr id="838" name="直線コネクタ 837"/>
        <xdr:cNvCxnSpPr/>
      </xdr:nvCxnSpPr>
      <xdr:spPr>
        <a:xfrm flipV="1">
          <a:off x="21323300" y="12679267"/>
          <a:ext cx="8382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15684</xdr:rowOff>
    </xdr:from>
    <xdr:to>
      <xdr:col>31</xdr:col>
      <xdr:colOff>34925</xdr:colOff>
      <xdr:row>74</xdr:row>
      <xdr:rowOff>49099</xdr:rowOff>
    </xdr:to>
    <xdr:cxnSp macro="">
      <xdr:nvCxnSpPr>
        <xdr:cNvPr id="841" name="直線コネクタ 840"/>
        <xdr:cNvCxnSpPr/>
      </xdr:nvCxnSpPr>
      <xdr:spPr>
        <a:xfrm flipV="1">
          <a:off x="20434300" y="12702984"/>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49099</xdr:rowOff>
    </xdr:from>
    <xdr:to>
      <xdr:col>29</xdr:col>
      <xdr:colOff>517525</xdr:colOff>
      <xdr:row>75</xdr:row>
      <xdr:rowOff>1987</xdr:rowOff>
    </xdr:to>
    <xdr:cxnSp macro="">
      <xdr:nvCxnSpPr>
        <xdr:cNvPr id="844" name="直線コネクタ 843"/>
        <xdr:cNvCxnSpPr/>
      </xdr:nvCxnSpPr>
      <xdr:spPr>
        <a:xfrm flipV="1">
          <a:off x="19545300" y="12736399"/>
          <a:ext cx="889000" cy="1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1987</xdr:rowOff>
    </xdr:from>
    <xdr:to>
      <xdr:col>28</xdr:col>
      <xdr:colOff>314325</xdr:colOff>
      <xdr:row>75</xdr:row>
      <xdr:rowOff>64833</xdr:rowOff>
    </xdr:to>
    <xdr:cxnSp macro="">
      <xdr:nvCxnSpPr>
        <xdr:cNvPr id="847" name="直線コネクタ 846"/>
        <xdr:cNvCxnSpPr/>
      </xdr:nvCxnSpPr>
      <xdr:spPr>
        <a:xfrm flipV="1">
          <a:off x="18656300" y="1286073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112617</xdr:rowOff>
    </xdr:from>
    <xdr:to>
      <xdr:col>32</xdr:col>
      <xdr:colOff>238125</xdr:colOff>
      <xdr:row>74</xdr:row>
      <xdr:rowOff>42767</xdr:rowOff>
    </xdr:to>
    <xdr:sp macro="" textlink="">
      <xdr:nvSpPr>
        <xdr:cNvPr id="857" name="円/楕円 856"/>
        <xdr:cNvSpPr/>
      </xdr:nvSpPr>
      <xdr:spPr>
        <a:xfrm>
          <a:off x="22110700" y="12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135494</xdr:rowOff>
    </xdr:from>
    <xdr:ext cx="534377" cy="259045"/>
    <xdr:sp macro="" textlink="">
      <xdr:nvSpPr>
        <xdr:cNvPr id="858" name="繰出金該当値テキスト"/>
        <xdr:cNvSpPr txBox="1"/>
      </xdr:nvSpPr>
      <xdr:spPr>
        <a:xfrm>
          <a:off x="22212300" y="124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136334</xdr:rowOff>
    </xdr:from>
    <xdr:to>
      <xdr:col>31</xdr:col>
      <xdr:colOff>85725</xdr:colOff>
      <xdr:row>74</xdr:row>
      <xdr:rowOff>66484</xdr:rowOff>
    </xdr:to>
    <xdr:sp macro="" textlink="">
      <xdr:nvSpPr>
        <xdr:cNvPr id="859" name="円/楕円 858"/>
        <xdr:cNvSpPr/>
      </xdr:nvSpPr>
      <xdr:spPr>
        <a:xfrm>
          <a:off x="212725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83011</xdr:rowOff>
    </xdr:from>
    <xdr:ext cx="534377" cy="259045"/>
    <xdr:sp macro="" textlink="">
      <xdr:nvSpPr>
        <xdr:cNvPr id="860" name="テキスト ボックス 859"/>
        <xdr:cNvSpPr txBox="1"/>
      </xdr:nvSpPr>
      <xdr:spPr>
        <a:xfrm>
          <a:off x="21056111" y="124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169749</xdr:rowOff>
    </xdr:from>
    <xdr:to>
      <xdr:col>29</xdr:col>
      <xdr:colOff>568325</xdr:colOff>
      <xdr:row>74</xdr:row>
      <xdr:rowOff>99899</xdr:rowOff>
    </xdr:to>
    <xdr:sp macro="" textlink="">
      <xdr:nvSpPr>
        <xdr:cNvPr id="861" name="円/楕円 860"/>
        <xdr:cNvSpPr/>
      </xdr:nvSpPr>
      <xdr:spPr>
        <a:xfrm>
          <a:off x="20383500" y="12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116426</xdr:rowOff>
    </xdr:from>
    <xdr:ext cx="534377" cy="259045"/>
    <xdr:sp macro="" textlink="">
      <xdr:nvSpPr>
        <xdr:cNvPr id="862" name="テキスト ボックス 861"/>
        <xdr:cNvSpPr txBox="1"/>
      </xdr:nvSpPr>
      <xdr:spPr>
        <a:xfrm>
          <a:off x="20167111" y="12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122637</xdr:rowOff>
    </xdr:from>
    <xdr:to>
      <xdr:col>28</xdr:col>
      <xdr:colOff>365125</xdr:colOff>
      <xdr:row>75</xdr:row>
      <xdr:rowOff>52787</xdr:rowOff>
    </xdr:to>
    <xdr:sp macro="" textlink="">
      <xdr:nvSpPr>
        <xdr:cNvPr id="863" name="円/楕円 862"/>
        <xdr:cNvSpPr/>
      </xdr:nvSpPr>
      <xdr:spPr>
        <a:xfrm>
          <a:off x="19494500" y="128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69314</xdr:rowOff>
    </xdr:from>
    <xdr:ext cx="534377" cy="259045"/>
    <xdr:sp macro="" textlink="">
      <xdr:nvSpPr>
        <xdr:cNvPr id="864" name="テキスト ボックス 863"/>
        <xdr:cNvSpPr txBox="1"/>
      </xdr:nvSpPr>
      <xdr:spPr>
        <a:xfrm>
          <a:off x="19278111" y="12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14033</xdr:rowOff>
    </xdr:from>
    <xdr:to>
      <xdr:col>27</xdr:col>
      <xdr:colOff>161925</xdr:colOff>
      <xdr:row>75</xdr:row>
      <xdr:rowOff>115633</xdr:rowOff>
    </xdr:to>
    <xdr:sp macro="" textlink="">
      <xdr:nvSpPr>
        <xdr:cNvPr id="865" name="円/楕円 864"/>
        <xdr:cNvSpPr/>
      </xdr:nvSpPr>
      <xdr:spPr>
        <a:xfrm>
          <a:off x="18605500" y="128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132160</xdr:rowOff>
    </xdr:from>
    <xdr:ext cx="534377" cy="259045"/>
    <xdr:sp macro="" textlink="">
      <xdr:nvSpPr>
        <xdr:cNvPr id="866" name="テキスト ボックス 865"/>
        <xdr:cNvSpPr txBox="1"/>
      </xdr:nvSpPr>
      <xdr:spPr>
        <a:xfrm>
          <a:off x="18389111" y="126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j-ea"/>
              <a:ea typeface="+mj-ea"/>
            </a:rPr>
            <a:t>●人件費　</a:t>
          </a:r>
          <a:r>
            <a:rPr kumimoji="1" lang="ja-JP" altLang="ja-JP" sz="1100">
              <a:solidFill>
                <a:schemeClr val="dk1"/>
              </a:solidFill>
              <a:effectLst/>
              <a:latin typeface="+mn-lt"/>
              <a:ea typeface="+mn-ea"/>
              <a:cs typeface="+mn-cs"/>
            </a:rPr>
            <a:t>職員数減に伴う給与減等</a:t>
          </a:r>
          <a:r>
            <a:rPr kumimoji="1" lang="ja-JP" altLang="en-US" sz="1100">
              <a:solidFill>
                <a:schemeClr val="dk1"/>
              </a:solidFill>
              <a:effectLst/>
              <a:latin typeface="+mn-lt"/>
              <a:ea typeface="+mn-ea"/>
              <a:cs typeface="+mn-cs"/>
            </a:rPr>
            <a:t>により</a:t>
          </a:r>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年度は類似団体平均よりも下回っている。今後も引き続き職員定数の適正管理等に努めていく。</a:t>
          </a:r>
        </a:p>
        <a:p>
          <a:r>
            <a:rPr kumimoji="1" lang="ja-JP" altLang="en-US" sz="1100">
              <a:latin typeface="+mj-ea"/>
              <a:ea typeface="+mj-ea"/>
            </a:rPr>
            <a:t>●公債費　繰上償還金や通常元利償還金の減もあり、総額として縮減できている。人口一人当たりの公債費についても同様であり、今後も新規起債の抑制を図っていく。</a:t>
          </a:r>
        </a:p>
        <a:p>
          <a:r>
            <a:rPr kumimoji="1" lang="ja-JP" altLang="en-US" sz="1100">
              <a:latin typeface="+mj-ea"/>
              <a:ea typeface="+mj-ea"/>
            </a:rPr>
            <a:t>●普通建設事業費　過去２年間は類似団体平均を下回っていたが、平成</a:t>
          </a:r>
          <a:r>
            <a:rPr kumimoji="1" lang="en-US" altLang="ja-JP" sz="1100">
              <a:latin typeface="+mj-ea"/>
              <a:ea typeface="+mj-ea"/>
            </a:rPr>
            <a:t>28</a:t>
          </a:r>
          <a:r>
            <a:rPr kumimoji="1" lang="ja-JP" altLang="en-US" sz="1100">
              <a:latin typeface="+mj-ea"/>
              <a:ea typeface="+mj-ea"/>
            </a:rPr>
            <a:t>年度は杷木統合小学校施設建設事業や十文字公園整備事業等の増により大幅に増加している。必要な事業量を見極め、過剰な施工実施とならないよう経費縮減に努める。</a:t>
          </a:r>
        </a:p>
        <a:p>
          <a:r>
            <a:rPr kumimoji="1" lang="ja-JP" altLang="en-US" sz="1100">
              <a:latin typeface="+mj-ea"/>
              <a:ea typeface="+mj-ea"/>
            </a:rPr>
            <a:t>●積立金　ふるさと納税寄附金を地域振興基金へ、利水者負担金を水源かん養基金・小石原川ダム水源地域整備基金へ積み立てたこと等による増額である。額の変動はあるが、次年度以降も同様に計画的な基金積立を行い、財政基盤強化を図る。</a:t>
          </a:r>
        </a:p>
        <a:p>
          <a:r>
            <a:rPr kumimoji="1" lang="ja-JP" altLang="en-US" sz="1100">
              <a:latin typeface="+mj-ea"/>
              <a:ea typeface="+mj-ea"/>
            </a:rPr>
            <a:t>●繰出金　下水道事業・介護保険等の特別会計への繰出額が増加傾向にあり、類似団体平均を大きく上回っている。特別会計ごとでの事業見直しや給付費適正化、保険料（税）の徴収強化等による財政健全化を進め、繰出金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54,740
54,345
246.71
29,986,856
29,287,001
586,076
15,312,594
27,123,976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93980</xdr:rowOff>
    </xdr:from>
    <xdr:to>
      <xdr:col>6</xdr:col>
      <xdr:colOff>511175</xdr:colOff>
      <xdr:row>34</xdr:row>
      <xdr:rowOff>61062</xdr:rowOff>
    </xdr:to>
    <xdr:cxnSp macro="">
      <xdr:nvCxnSpPr>
        <xdr:cNvPr id="59" name="直線コネクタ 58"/>
        <xdr:cNvCxnSpPr/>
      </xdr:nvCxnSpPr>
      <xdr:spPr>
        <a:xfrm>
          <a:off x="3797300" y="5751830"/>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93980</xdr:rowOff>
    </xdr:from>
    <xdr:to>
      <xdr:col>5</xdr:col>
      <xdr:colOff>358775</xdr:colOff>
      <xdr:row>33</xdr:row>
      <xdr:rowOff>102210</xdr:rowOff>
    </xdr:to>
    <xdr:cxnSp macro="">
      <xdr:nvCxnSpPr>
        <xdr:cNvPr id="62" name="直線コネクタ 61"/>
        <xdr:cNvCxnSpPr/>
      </xdr:nvCxnSpPr>
      <xdr:spPr>
        <a:xfrm flipV="1">
          <a:off x="2908300" y="575183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102210</xdr:rowOff>
    </xdr:from>
    <xdr:to>
      <xdr:col>4</xdr:col>
      <xdr:colOff>155575</xdr:colOff>
      <xdr:row>33</xdr:row>
      <xdr:rowOff>167589</xdr:rowOff>
    </xdr:to>
    <xdr:cxnSp macro="">
      <xdr:nvCxnSpPr>
        <xdr:cNvPr id="65" name="直線コネクタ 64"/>
        <xdr:cNvCxnSpPr/>
      </xdr:nvCxnSpPr>
      <xdr:spPr>
        <a:xfrm flipV="1">
          <a:off x="2019300" y="576006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131928</xdr:rowOff>
    </xdr:from>
    <xdr:to>
      <xdr:col>2</xdr:col>
      <xdr:colOff>638175</xdr:colOff>
      <xdr:row>33</xdr:row>
      <xdr:rowOff>167589</xdr:rowOff>
    </xdr:to>
    <xdr:cxnSp macro="">
      <xdr:nvCxnSpPr>
        <xdr:cNvPr id="68" name="直線コネクタ 67"/>
        <xdr:cNvCxnSpPr/>
      </xdr:nvCxnSpPr>
      <xdr:spPr>
        <a:xfrm>
          <a:off x="1130300" y="578977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10262</xdr:rowOff>
    </xdr:from>
    <xdr:to>
      <xdr:col>6</xdr:col>
      <xdr:colOff>561975</xdr:colOff>
      <xdr:row>34</xdr:row>
      <xdr:rowOff>111862</xdr:rowOff>
    </xdr:to>
    <xdr:sp macro="" textlink="">
      <xdr:nvSpPr>
        <xdr:cNvPr id="78" name="円/楕円 77"/>
        <xdr:cNvSpPr/>
      </xdr:nvSpPr>
      <xdr:spPr>
        <a:xfrm>
          <a:off x="45847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33139</xdr:rowOff>
    </xdr:from>
    <xdr:ext cx="469744" cy="259045"/>
    <xdr:sp macro="" textlink="">
      <xdr:nvSpPr>
        <xdr:cNvPr id="79" name="議会費該当値テキスト"/>
        <xdr:cNvSpPr txBox="1"/>
      </xdr:nvSpPr>
      <xdr:spPr>
        <a:xfrm>
          <a:off x="4686300" y="569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43180</xdr:rowOff>
    </xdr:from>
    <xdr:to>
      <xdr:col>5</xdr:col>
      <xdr:colOff>409575</xdr:colOff>
      <xdr:row>33</xdr:row>
      <xdr:rowOff>144780</xdr:rowOff>
    </xdr:to>
    <xdr:sp macro="" textlink="">
      <xdr:nvSpPr>
        <xdr:cNvPr id="80" name="円/楕円 79"/>
        <xdr:cNvSpPr/>
      </xdr:nvSpPr>
      <xdr:spPr>
        <a:xfrm>
          <a:off x="374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161307</xdr:rowOff>
    </xdr:from>
    <xdr:ext cx="469744" cy="259045"/>
    <xdr:sp macro="" textlink="">
      <xdr:nvSpPr>
        <xdr:cNvPr id="81" name="テキスト ボックス 80"/>
        <xdr:cNvSpPr txBox="1"/>
      </xdr:nvSpPr>
      <xdr:spPr>
        <a:xfrm>
          <a:off x="3562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51410</xdr:rowOff>
    </xdr:from>
    <xdr:to>
      <xdr:col>4</xdr:col>
      <xdr:colOff>206375</xdr:colOff>
      <xdr:row>33</xdr:row>
      <xdr:rowOff>153010</xdr:rowOff>
    </xdr:to>
    <xdr:sp macro="" textlink="">
      <xdr:nvSpPr>
        <xdr:cNvPr id="82" name="円/楕円 81"/>
        <xdr:cNvSpPr/>
      </xdr:nvSpPr>
      <xdr:spPr>
        <a:xfrm>
          <a:off x="28575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169537</xdr:rowOff>
    </xdr:from>
    <xdr:ext cx="469744" cy="259045"/>
    <xdr:sp macro="" textlink="">
      <xdr:nvSpPr>
        <xdr:cNvPr id="83" name="テキスト ボックス 82"/>
        <xdr:cNvSpPr txBox="1"/>
      </xdr:nvSpPr>
      <xdr:spPr>
        <a:xfrm>
          <a:off x="2673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116789</xdr:rowOff>
    </xdr:from>
    <xdr:to>
      <xdr:col>3</xdr:col>
      <xdr:colOff>3175</xdr:colOff>
      <xdr:row>34</xdr:row>
      <xdr:rowOff>46939</xdr:rowOff>
    </xdr:to>
    <xdr:sp macro="" textlink="">
      <xdr:nvSpPr>
        <xdr:cNvPr id="84" name="円/楕円 83"/>
        <xdr:cNvSpPr/>
      </xdr:nvSpPr>
      <xdr:spPr>
        <a:xfrm>
          <a:off x="1968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63466</xdr:rowOff>
    </xdr:from>
    <xdr:ext cx="469744" cy="259045"/>
    <xdr:sp macro="" textlink="">
      <xdr:nvSpPr>
        <xdr:cNvPr id="85" name="テキスト ボックス 84"/>
        <xdr:cNvSpPr txBox="1"/>
      </xdr:nvSpPr>
      <xdr:spPr>
        <a:xfrm>
          <a:off x="1784427" y="55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81128</xdr:rowOff>
    </xdr:from>
    <xdr:to>
      <xdr:col>1</xdr:col>
      <xdr:colOff>485775</xdr:colOff>
      <xdr:row>34</xdr:row>
      <xdr:rowOff>11278</xdr:rowOff>
    </xdr:to>
    <xdr:sp macro="" textlink="">
      <xdr:nvSpPr>
        <xdr:cNvPr id="86" name="円/楕円 85"/>
        <xdr:cNvSpPr/>
      </xdr:nvSpPr>
      <xdr:spPr>
        <a:xfrm>
          <a:off x="1079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27805</xdr:rowOff>
    </xdr:from>
    <xdr:ext cx="469744" cy="259045"/>
    <xdr:sp macro="" textlink="">
      <xdr:nvSpPr>
        <xdr:cNvPr id="87" name="テキスト ボックス 86"/>
        <xdr:cNvSpPr txBox="1"/>
      </xdr:nvSpPr>
      <xdr:spPr>
        <a:xfrm>
          <a:off x="895427"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19723</xdr:rowOff>
    </xdr:from>
    <xdr:to>
      <xdr:col>6</xdr:col>
      <xdr:colOff>511175</xdr:colOff>
      <xdr:row>55</xdr:row>
      <xdr:rowOff>102415</xdr:rowOff>
    </xdr:to>
    <xdr:cxnSp macro="">
      <xdr:nvCxnSpPr>
        <xdr:cNvPr id="116" name="直線コネクタ 115"/>
        <xdr:cNvCxnSpPr/>
      </xdr:nvCxnSpPr>
      <xdr:spPr>
        <a:xfrm flipV="1">
          <a:off x="3797300" y="9449473"/>
          <a:ext cx="838200" cy="8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102415</xdr:rowOff>
    </xdr:from>
    <xdr:to>
      <xdr:col>5</xdr:col>
      <xdr:colOff>358775</xdr:colOff>
      <xdr:row>56</xdr:row>
      <xdr:rowOff>56169</xdr:rowOff>
    </xdr:to>
    <xdr:cxnSp macro="">
      <xdr:nvCxnSpPr>
        <xdr:cNvPr id="119" name="直線コネクタ 118"/>
        <xdr:cNvCxnSpPr/>
      </xdr:nvCxnSpPr>
      <xdr:spPr>
        <a:xfrm flipV="1">
          <a:off x="2908300" y="9532165"/>
          <a:ext cx="8890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147717</xdr:rowOff>
    </xdr:from>
    <xdr:to>
      <xdr:col>4</xdr:col>
      <xdr:colOff>155575</xdr:colOff>
      <xdr:row>56</xdr:row>
      <xdr:rowOff>56169</xdr:rowOff>
    </xdr:to>
    <xdr:cxnSp macro="">
      <xdr:nvCxnSpPr>
        <xdr:cNvPr id="122" name="直線コネクタ 121"/>
        <xdr:cNvCxnSpPr/>
      </xdr:nvCxnSpPr>
      <xdr:spPr>
        <a:xfrm>
          <a:off x="2019300" y="9577467"/>
          <a:ext cx="889000" cy="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147717</xdr:rowOff>
    </xdr:from>
    <xdr:to>
      <xdr:col>2</xdr:col>
      <xdr:colOff>638175</xdr:colOff>
      <xdr:row>56</xdr:row>
      <xdr:rowOff>12263</xdr:rowOff>
    </xdr:to>
    <xdr:cxnSp macro="">
      <xdr:nvCxnSpPr>
        <xdr:cNvPr id="125" name="直線コネクタ 124"/>
        <xdr:cNvCxnSpPr/>
      </xdr:nvCxnSpPr>
      <xdr:spPr>
        <a:xfrm flipV="1">
          <a:off x="1130300" y="9577467"/>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140373</xdr:rowOff>
    </xdr:from>
    <xdr:to>
      <xdr:col>6</xdr:col>
      <xdr:colOff>561975</xdr:colOff>
      <xdr:row>55</xdr:row>
      <xdr:rowOff>70523</xdr:rowOff>
    </xdr:to>
    <xdr:sp macro="" textlink="">
      <xdr:nvSpPr>
        <xdr:cNvPr id="135" name="円/楕円 134"/>
        <xdr:cNvSpPr/>
      </xdr:nvSpPr>
      <xdr:spPr>
        <a:xfrm>
          <a:off x="4584700" y="93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163250</xdr:rowOff>
    </xdr:from>
    <xdr:ext cx="534377" cy="259045"/>
    <xdr:sp macro="" textlink="">
      <xdr:nvSpPr>
        <xdr:cNvPr id="136" name="総務費該当値テキスト"/>
        <xdr:cNvSpPr txBox="1"/>
      </xdr:nvSpPr>
      <xdr:spPr>
        <a:xfrm>
          <a:off x="4686300" y="92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51615</xdr:rowOff>
    </xdr:from>
    <xdr:to>
      <xdr:col>5</xdr:col>
      <xdr:colOff>409575</xdr:colOff>
      <xdr:row>55</xdr:row>
      <xdr:rowOff>153215</xdr:rowOff>
    </xdr:to>
    <xdr:sp macro="" textlink="">
      <xdr:nvSpPr>
        <xdr:cNvPr id="137" name="円/楕円 136"/>
        <xdr:cNvSpPr/>
      </xdr:nvSpPr>
      <xdr:spPr>
        <a:xfrm>
          <a:off x="3746500" y="94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169742</xdr:rowOff>
    </xdr:from>
    <xdr:ext cx="534377" cy="259045"/>
    <xdr:sp macro="" textlink="">
      <xdr:nvSpPr>
        <xdr:cNvPr id="138" name="テキスト ボックス 137"/>
        <xdr:cNvSpPr txBox="1"/>
      </xdr:nvSpPr>
      <xdr:spPr>
        <a:xfrm>
          <a:off x="3530111" y="925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5369</xdr:rowOff>
    </xdr:from>
    <xdr:to>
      <xdr:col>4</xdr:col>
      <xdr:colOff>206375</xdr:colOff>
      <xdr:row>56</xdr:row>
      <xdr:rowOff>106969</xdr:rowOff>
    </xdr:to>
    <xdr:sp macro="" textlink="">
      <xdr:nvSpPr>
        <xdr:cNvPr id="139" name="円/楕円 138"/>
        <xdr:cNvSpPr/>
      </xdr:nvSpPr>
      <xdr:spPr>
        <a:xfrm>
          <a:off x="2857500" y="96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123496</xdr:rowOff>
    </xdr:from>
    <xdr:ext cx="534377" cy="259045"/>
    <xdr:sp macro="" textlink="">
      <xdr:nvSpPr>
        <xdr:cNvPr id="140" name="テキスト ボックス 139"/>
        <xdr:cNvSpPr txBox="1"/>
      </xdr:nvSpPr>
      <xdr:spPr>
        <a:xfrm>
          <a:off x="2641111" y="93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96917</xdr:rowOff>
    </xdr:from>
    <xdr:to>
      <xdr:col>3</xdr:col>
      <xdr:colOff>3175</xdr:colOff>
      <xdr:row>56</xdr:row>
      <xdr:rowOff>27067</xdr:rowOff>
    </xdr:to>
    <xdr:sp macro="" textlink="">
      <xdr:nvSpPr>
        <xdr:cNvPr id="141" name="円/楕円 140"/>
        <xdr:cNvSpPr/>
      </xdr:nvSpPr>
      <xdr:spPr>
        <a:xfrm>
          <a:off x="1968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43594</xdr:rowOff>
    </xdr:from>
    <xdr:ext cx="534377" cy="259045"/>
    <xdr:sp macro="" textlink="">
      <xdr:nvSpPr>
        <xdr:cNvPr id="142" name="テキスト ボックス 141"/>
        <xdr:cNvSpPr txBox="1"/>
      </xdr:nvSpPr>
      <xdr:spPr>
        <a:xfrm>
          <a:off x="1752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132913</xdr:rowOff>
    </xdr:from>
    <xdr:to>
      <xdr:col>1</xdr:col>
      <xdr:colOff>485775</xdr:colOff>
      <xdr:row>56</xdr:row>
      <xdr:rowOff>63063</xdr:rowOff>
    </xdr:to>
    <xdr:sp macro="" textlink="">
      <xdr:nvSpPr>
        <xdr:cNvPr id="143" name="円/楕円 142"/>
        <xdr:cNvSpPr/>
      </xdr:nvSpPr>
      <xdr:spPr>
        <a:xfrm>
          <a:off x="1079500" y="95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79590</xdr:rowOff>
    </xdr:from>
    <xdr:ext cx="534377" cy="259045"/>
    <xdr:sp macro="" textlink="">
      <xdr:nvSpPr>
        <xdr:cNvPr id="144" name="テキスト ボックス 143"/>
        <xdr:cNvSpPr txBox="1"/>
      </xdr:nvSpPr>
      <xdr:spPr>
        <a:xfrm>
          <a:off x="863111" y="93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42608</xdr:rowOff>
    </xdr:from>
    <xdr:to>
      <xdr:col>6</xdr:col>
      <xdr:colOff>511175</xdr:colOff>
      <xdr:row>76</xdr:row>
      <xdr:rowOff>84010</xdr:rowOff>
    </xdr:to>
    <xdr:cxnSp macro="">
      <xdr:nvCxnSpPr>
        <xdr:cNvPr id="174" name="直線コネクタ 173"/>
        <xdr:cNvCxnSpPr/>
      </xdr:nvCxnSpPr>
      <xdr:spPr>
        <a:xfrm flipV="1">
          <a:off x="3797300" y="13072808"/>
          <a:ext cx="8382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79870</xdr:rowOff>
    </xdr:from>
    <xdr:to>
      <xdr:col>5</xdr:col>
      <xdr:colOff>358775</xdr:colOff>
      <xdr:row>76</xdr:row>
      <xdr:rowOff>84010</xdr:rowOff>
    </xdr:to>
    <xdr:cxnSp macro="">
      <xdr:nvCxnSpPr>
        <xdr:cNvPr id="177" name="直線コネクタ 176"/>
        <xdr:cNvCxnSpPr/>
      </xdr:nvCxnSpPr>
      <xdr:spPr>
        <a:xfrm>
          <a:off x="2908300" y="13110070"/>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79870</xdr:rowOff>
    </xdr:from>
    <xdr:to>
      <xdr:col>4</xdr:col>
      <xdr:colOff>155575</xdr:colOff>
      <xdr:row>77</xdr:row>
      <xdr:rowOff>50127</xdr:rowOff>
    </xdr:to>
    <xdr:cxnSp macro="">
      <xdr:nvCxnSpPr>
        <xdr:cNvPr id="180" name="直線コネクタ 179"/>
        <xdr:cNvCxnSpPr/>
      </xdr:nvCxnSpPr>
      <xdr:spPr>
        <a:xfrm flipV="1">
          <a:off x="2019300" y="13110070"/>
          <a:ext cx="8890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50127</xdr:rowOff>
    </xdr:from>
    <xdr:to>
      <xdr:col>2</xdr:col>
      <xdr:colOff>638175</xdr:colOff>
      <xdr:row>77</xdr:row>
      <xdr:rowOff>121323</xdr:rowOff>
    </xdr:to>
    <xdr:cxnSp macro="">
      <xdr:nvCxnSpPr>
        <xdr:cNvPr id="183" name="直線コネクタ 182"/>
        <xdr:cNvCxnSpPr/>
      </xdr:nvCxnSpPr>
      <xdr:spPr>
        <a:xfrm flipV="1">
          <a:off x="1130300" y="13251777"/>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163258</xdr:rowOff>
    </xdr:from>
    <xdr:to>
      <xdr:col>6</xdr:col>
      <xdr:colOff>561975</xdr:colOff>
      <xdr:row>76</xdr:row>
      <xdr:rowOff>93408</xdr:rowOff>
    </xdr:to>
    <xdr:sp macro="" textlink="">
      <xdr:nvSpPr>
        <xdr:cNvPr id="193" name="円/楕円 192"/>
        <xdr:cNvSpPr/>
      </xdr:nvSpPr>
      <xdr:spPr>
        <a:xfrm>
          <a:off x="45847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141685</xdr:rowOff>
    </xdr:from>
    <xdr:ext cx="599010" cy="259045"/>
    <xdr:sp macro="" textlink="">
      <xdr:nvSpPr>
        <xdr:cNvPr id="194" name="民生費該当値テキスト"/>
        <xdr:cNvSpPr txBox="1"/>
      </xdr:nvSpPr>
      <xdr:spPr>
        <a:xfrm>
          <a:off x="4686300" y="1300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33210</xdr:rowOff>
    </xdr:from>
    <xdr:to>
      <xdr:col>5</xdr:col>
      <xdr:colOff>409575</xdr:colOff>
      <xdr:row>76</xdr:row>
      <xdr:rowOff>134810</xdr:rowOff>
    </xdr:to>
    <xdr:sp macro="" textlink="">
      <xdr:nvSpPr>
        <xdr:cNvPr id="195" name="円/楕円 194"/>
        <xdr:cNvSpPr/>
      </xdr:nvSpPr>
      <xdr:spPr>
        <a:xfrm>
          <a:off x="3746500" y="130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125937</xdr:rowOff>
    </xdr:from>
    <xdr:ext cx="599010" cy="259045"/>
    <xdr:sp macro="" textlink="">
      <xdr:nvSpPr>
        <xdr:cNvPr id="196" name="テキスト ボックス 195"/>
        <xdr:cNvSpPr txBox="1"/>
      </xdr:nvSpPr>
      <xdr:spPr>
        <a:xfrm>
          <a:off x="3497794" y="131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157,385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29070</xdr:rowOff>
    </xdr:from>
    <xdr:to>
      <xdr:col>4</xdr:col>
      <xdr:colOff>206375</xdr:colOff>
      <xdr:row>76</xdr:row>
      <xdr:rowOff>130670</xdr:rowOff>
    </xdr:to>
    <xdr:sp macro="" textlink="">
      <xdr:nvSpPr>
        <xdr:cNvPr id="197" name="円/楕円 196"/>
        <xdr:cNvSpPr/>
      </xdr:nvSpPr>
      <xdr:spPr>
        <a:xfrm>
          <a:off x="2857500" y="130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147197</xdr:rowOff>
    </xdr:from>
    <xdr:ext cx="599010" cy="259045"/>
    <xdr:sp macro="" textlink="">
      <xdr:nvSpPr>
        <xdr:cNvPr id="198" name="テキスト ボックス 197"/>
        <xdr:cNvSpPr txBox="1"/>
      </xdr:nvSpPr>
      <xdr:spPr>
        <a:xfrm>
          <a:off x="2608794" y="128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170777</xdr:rowOff>
    </xdr:from>
    <xdr:to>
      <xdr:col>3</xdr:col>
      <xdr:colOff>3175</xdr:colOff>
      <xdr:row>77</xdr:row>
      <xdr:rowOff>100927</xdr:rowOff>
    </xdr:to>
    <xdr:sp macro="" textlink="">
      <xdr:nvSpPr>
        <xdr:cNvPr id="199" name="円/楕円 198"/>
        <xdr:cNvSpPr/>
      </xdr:nvSpPr>
      <xdr:spPr>
        <a:xfrm>
          <a:off x="19685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117454</xdr:rowOff>
    </xdr:from>
    <xdr:ext cx="599010" cy="259045"/>
    <xdr:sp macro="" textlink="">
      <xdr:nvSpPr>
        <xdr:cNvPr id="200" name="テキスト ボックス 199"/>
        <xdr:cNvSpPr txBox="1"/>
      </xdr:nvSpPr>
      <xdr:spPr>
        <a:xfrm>
          <a:off x="1719794" y="1297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70523</xdr:rowOff>
    </xdr:from>
    <xdr:to>
      <xdr:col>1</xdr:col>
      <xdr:colOff>485775</xdr:colOff>
      <xdr:row>78</xdr:row>
      <xdr:rowOff>673</xdr:rowOff>
    </xdr:to>
    <xdr:sp macro="" textlink="">
      <xdr:nvSpPr>
        <xdr:cNvPr id="201" name="円/楕円 200"/>
        <xdr:cNvSpPr/>
      </xdr:nvSpPr>
      <xdr:spPr>
        <a:xfrm>
          <a:off x="1079500" y="132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17200</xdr:rowOff>
    </xdr:from>
    <xdr:ext cx="599010" cy="259045"/>
    <xdr:sp macro="" textlink="">
      <xdr:nvSpPr>
        <xdr:cNvPr id="202" name="テキスト ボックス 201"/>
        <xdr:cNvSpPr txBox="1"/>
      </xdr:nvSpPr>
      <xdr:spPr>
        <a:xfrm>
          <a:off x="830794" y="1304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118687</xdr:rowOff>
    </xdr:from>
    <xdr:to>
      <xdr:col>6</xdr:col>
      <xdr:colOff>511175</xdr:colOff>
      <xdr:row>96</xdr:row>
      <xdr:rowOff>139300</xdr:rowOff>
    </xdr:to>
    <xdr:cxnSp macro="">
      <xdr:nvCxnSpPr>
        <xdr:cNvPr id="232" name="直線コネクタ 231"/>
        <xdr:cNvCxnSpPr/>
      </xdr:nvCxnSpPr>
      <xdr:spPr>
        <a:xfrm flipV="1">
          <a:off x="3797300" y="16577887"/>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133166</xdr:rowOff>
    </xdr:from>
    <xdr:to>
      <xdr:col>5</xdr:col>
      <xdr:colOff>358775</xdr:colOff>
      <xdr:row>96</xdr:row>
      <xdr:rowOff>139300</xdr:rowOff>
    </xdr:to>
    <xdr:cxnSp macro="">
      <xdr:nvCxnSpPr>
        <xdr:cNvPr id="235" name="直線コネクタ 234"/>
        <xdr:cNvCxnSpPr/>
      </xdr:nvCxnSpPr>
      <xdr:spPr>
        <a:xfrm>
          <a:off x="2908300" y="165923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133166</xdr:rowOff>
    </xdr:from>
    <xdr:to>
      <xdr:col>4</xdr:col>
      <xdr:colOff>155575</xdr:colOff>
      <xdr:row>96</xdr:row>
      <xdr:rowOff>150140</xdr:rowOff>
    </xdr:to>
    <xdr:cxnSp macro="">
      <xdr:nvCxnSpPr>
        <xdr:cNvPr id="238" name="直線コネクタ 237"/>
        <xdr:cNvCxnSpPr/>
      </xdr:nvCxnSpPr>
      <xdr:spPr>
        <a:xfrm flipV="1">
          <a:off x="2019300" y="16592366"/>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150140</xdr:rowOff>
    </xdr:from>
    <xdr:to>
      <xdr:col>2</xdr:col>
      <xdr:colOff>638175</xdr:colOff>
      <xdr:row>96</xdr:row>
      <xdr:rowOff>163588</xdr:rowOff>
    </xdr:to>
    <xdr:cxnSp macro="">
      <xdr:nvCxnSpPr>
        <xdr:cNvPr id="241" name="直線コネクタ 240"/>
        <xdr:cNvCxnSpPr/>
      </xdr:nvCxnSpPr>
      <xdr:spPr>
        <a:xfrm flipV="1">
          <a:off x="1130300" y="16609340"/>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67887</xdr:rowOff>
    </xdr:from>
    <xdr:to>
      <xdr:col>6</xdr:col>
      <xdr:colOff>561975</xdr:colOff>
      <xdr:row>96</xdr:row>
      <xdr:rowOff>169487</xdr:rowOff>
    </xdr:to>
    <xdr:sp macro="" textlink="">
      <xdr:nvSpPr>
        <xdr:cNvPr id="251" name="円/楕円 250"/>
        <xdr:cNvSpPr/>
      </xdr:nvSpPr>
      <xdr:spPr>
        <a:xfrm>
          <a:off x="4584700" y="165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90764</xdr:rowOff>
    </xdr:from>
    <xdr:ext cx="534377" cy="259045"/>
    <xdr:sp macro="" textlink="">
      <xdr:nvSpPr>
        <xdr:cNvPr id="252" name="衛生費該当値テキスト"/>
        <xdr:cNvSpPr txBox="1"/>
      </xdr:nvSpPr>
      <xdr:spPr>
        <a:xfrm>
          <a:off x="4686300" y="163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88500</xdr:rowOff>
    </xdr:from>
    <xdr:to>
      <xdr:col>5</xdr:col>
      <xdr:colOff>409575</xdr:colOff>
      <xdr:row>97</xdr:row>
      <xdr:rowOff>18650</xdr:rowOff>
    </xdr:to>
    <xdr:sp macro="" textlink="">
      <xdr:nvSpPr>
        <xdr:cNvPr id="253" name="円/楕円 252"/>
        <xdr:cNvSpPr/>
      </xdr:nvSpPr>
      <xdr:spPr>
        <a:xfrm>
          <a:off x="3746500" y="165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9777</xdr:rowOff>
    </xdr:from>
    <xdr:ext cx="534377" cy="259045"/>
    <xdr:sp macro="" textlink="">
      <xdr:nvSpPr>
        <xdr:cNvPr id="254" name="テキスト ボックス 253"/>
        <xdr:cNvSpPr txBox="1"/>
      </xdr:nvSpPr>
      <xdr:spPr>
        <a:xfrm>
          <a:off x="3530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82366</xdr:rowOff>
    </xdr:from>
    <xdr:to>
      <xdr:col>4</xdr:col>
      <xdr:colOff>206375</xdr:colOff>
      <xdr:row>97</xdr:row>
      <xdr:rowOff>12516</xdr:rowOff>
    </xdr:to>
    <xdr:sp macro="" textlink="">
      <xdr:nvSpPr>
        <xdr:cNvPr id="255" name="円/楕円 254"/>
        <xdr:cNvSpPr/>
      </xdr:nvSpPr>
      <xdr:spPr>
        <a:xfrm>
          <a:off x="2857500" y="165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29043</xdr:rowOff>
    </xdr:from>
    <xdr:ext cx="534377" cy="259045"/>
    <xdr:sp macro="" textlink="">
      <xdr:nvSpPr>
        <xdr:cNvPr id="256" name="テキスト ボックス 255"/>
        <xdr:cNvSpPr txBox="1"/>
      </xdr:nvSpPr>
      <xdr:spPr>
        <a:xfrm>
          <a:off x="2641111" y="163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99340</xdr:rowOff>
    </xdr:from>
    <xdr:to>
      <xdr:col>3</xdr:col>
      <xdr:colOff>3175</xdr:colOff>
      <xdr:row>97</xdr:row>
      <xdr:rowOff>29490</xdr:rowOff>
    </xdr:to>
    <xdr:sp macro="" textlink="">
      <xdr:nvSpPr>
        <xdr:cNvPr id="257" name="円/楕円 256"/>
        <xdr:cNvSpPr/>
      </xdr:nvSpPr>
      <xdr:spPr>
        <a:xfrm>
          <a:off x="1968500" y="16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46017</xdr:rowOff>
    </xdr:from>
    <xdr:ext cx="534377" cy="259045"/>
    <xdr:sp macro="" textlink="">
      <xdr:nvSpPr>
        <xdr:cNvPr id="258" name="テキスト ボックス 257"/>
        <xdr:cNvSpPr txBox="1"/>
      </xdr:nvSpPr>
      <xdr:spPr>
        <a:xfrm>
          <a:off x="1752111" y="163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112788</xdr:rowOff>
    </xdr:from>
    <xdr:to>
      <xdr:col>1</xdr:col>
      <xdr:colOff>485775</xdr:colOff>
      <xdr:row>97</xdr:row>
      <xdr:rowOff>42938</xdr:rowOff>
    </xdr:to>
    <xdr:sp macro="" textlink="">
      <xdr:nvSpPr>
        <xdr:cNvPr id="259" name="円/楕円 258"/>
        <xdr:cNvSpPr/>
      </xdr:nvSpPr>
      <xdr:spPr>
        <a:xfrm>
          <a:off x="1079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59465</xdr:rowOff>
    </xdr:from>
    <xdr:ext cx="534377" cy="259045"/>
    <xdr:sp macro="" textlink="">
      <xdr:nvSpPr>
        <xdr:cNvPr id="260" name="テキスト ボックス 259"/>
        <xdr:cNvSpPr txBox="1"/>
      </xdr:nvSpPr>
      <xdr:spPr>
        <a:xfrm>
          <a:off x="863111" y="163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156845</xdr:rowOff>
    </xdr:from>
    <xdr:to>
      <xdr:col>15</xdr:col>
      <xdr:colOff>180975</xdr:colOff>
      <xdr:row>37</xdr:row>
      <xdr:rowOff>106096</xdr:rowOff>
    </xdr:to>
    <xdr:cxnSp macro="">
      <xdr:nvCxnSpPr>
        <xdr:cNvPr id="287" name="直線コネクタ 286"/>
        <xdr:cNvCxnSpPr/>
      </xdr:nvCxnSpPr>
      <xdr:spPr>
        <a:xfrm>
          <a:off x="9639300" y="6329045"/>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84150</xdr:rowOff>
    </xdr:from>
    <xdr:to>
      <xdr:col>14</xdr:col>
      <xdr:colOff>28575</xdr:colOff>
      <xdr:row>36</xdr:row>
      <xdr:rowOff>156845</xdr:rowOff>
    </xdr:to>
    <xdr:cxnSp macro="">
      <xdr:nvCxnSpPr>
        <xdr:cNvPr id="290" name="直線コネクタ 289"/>
        <xdr:cNvCxnSpPr/>
      </xdr:nvCxnSpPr>
      <xdr:spPr>
        <a:xfrm>
          <a:off x="8750300" y="6256350"/>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70206</xdr:rowOff>
    </xdr:from>
    <xdr:to>
      <xdr:col>12</xdr:col>
      <xdr:colOff>511175</xdr:colOff>
      <xdr:row>36</xdr:row>
      <xdr:rowOff>84150</xdr:rowOff>
    </xdr:to>
    <xdr:cxnSp macro="">
      <xdr:nvCxnSpPr>
        <xdr:cNvPr id="293" name="直線コネクタ 292"/>
        <xdr:cNvCxnSpPr/>
      </xdr:nvCxnSpPr>
      <xdr:spPr>
        <a:xfrm>
          <a:off x="7861300" y="6242406"/>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55347</xdr:rowOff>
    </xdr:from>
    <xdr:to>
      <xdr:col>11</xdr:col>
      <xdr:colOff>307975</xdr:colOff>
      <xdr:row>36</xdr:row>
      <xdr:rowOff>70206</xdr:rowOff>
    </xdr:to>
    <xdr:cxnSp macro="">
      <xdr:nvCxnSpPr>
        <xdr:cNvPr id="296" name="直線コネクタ 295"/>
        <xdr:cNvCxnSpPr/>
      </xdr:nvCxnSpPr>
      <xdr:spPr>
        <a:xfrm>
          <a:off x="6972300" y="62275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55296</xdr:rowOff>
    </xdr:from>
    <xdr:to>
      <xdr:col>15</xdr:col>
      <xdr:colOff>231775</xdr:colOff>
      <xdr:row>37</xdr:row>
      <xdr:rowOff>156896</xdr:rowOff>
    </xdr:to>
    <xdr:sp macro="" textlink="">
      <xdr:nvSpPr>
        <xdr:cNvPr id="306" name="円/楕円 305"/>
        <xdr:cNvSpPr/>
      </xdr:nvSpPr>
      <xdr:spPr>
        <a:xfrm>
          <a:off x="104267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78173</xdr:rowOff>
    </xdr:from>
    <xdr:ext cx="378565" cy="259045"/>
    <xdr:sp macro="" textlink="">
      <xdr:nvSpPr>
        <xdr:cNvPr id="307" name="労働費該当値テキスト"/>
        <xdr:cNvSpPr txBox="1"/>
      </xdr:nvSpPr>
      <xdr:spPr>
        <a:xfrm>
          <a:off x="10528300" y="62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106045</xdr:rowOff>
    </xdr:from>
    <xdr:to>
      <xdr:col>14</xdr:col>
      <xdr:colOff>79375</xdr:colOff>
      <xdr:row>37</xdr:row>
      <xdr:rowOff>36195</xdr:rowOff>
    </xdr:to>
    <xdr:sp macro="" textlink="">
      <xdr:nvSpPr>
        <xdr:cNvPr id="308" name="円/楕円 307"/>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52722</xdr:rowOff>
    </xdr:from>
    <xdr:ext cx="469744" cy="259045"/>
    <xdr:sp macro="" textlink="">
      <xdr:nvSpPr>
        <xdr:cNvPr id="309" name="テキスト ボックス 308"/>
        <xdr:cNvSpPr txBox="1"/>
      </xdr:nvSpPr>
      <xdr:spPr>
        <a:xfrm>
          <a:off x="9404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33350</xdr:rowOff>
    </xdr:from>
    <xdr:to>
      <xdr:col>12</xdr:col>
      <xdr:colOff>561975</xdr:colOff>
      <xdr:row>36</xdr:row>
      <xdr:rowOff>134950</xdr:rowOff>
    </xdr:to>
    <xdr:sp macro="" textlink="">
      <xdr:nvSpPr>
        <xdr:cNvPr id="310" name="円/楕円 309"/>
        <xdr:cNvSpPr/>
      </xdr:nvSpPr>
      <xdr:spPr>
        <a:xfrm>
          <a:off x="8699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151477</xdr:rowOff>
    </xdr:from>
    <xdr:ext cx="469744" cy="259045"/>
    <xdr:sp macro="" textlink="">
      <xdr:nvSpPr>
        <xdr:cNvPr id="311" name="テキスト ボックス 310"/>
        <xdr:cNvSpPr txBox="1"/>
      </xdr:nvSpPr>
      <xdr:spPr>
        <a:xfrm>
          <a:off x="8515427" y="59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19406</xdr:rowOff>
    </xdr:from>
    <xdr:to>
      <xdr:col>11</xdr:col>
      <xdr:colOff>358775</xdr:colOff>
      <xdr:row>36</xdr:row>
      <xdr:rowOff>121006</xdr:rowOff>
    </xdr:to>
    <xdr:sp macro="" textlink="">
      <xdr:nvSpPr>
        <xdr:cNvPr id="312" name="円/楕円 311"/>
        <xdr:cNvSpPr/>
      </xdr:nvSpPr>
      <xdr:spPr>
        <a:xfrm>
          <a:off x="7810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137533</xdr:rowOff>
    </xdr:from>
    <xdr:ext cx="469744" cy="259045"/>
    <xdr:sp macro="" textlink="">
      <xdr:nvSpPr>
        <xdr:cNvPr id="313" name="テキスト ボックス 312"/>
        <xdr:cNvSpPr txBox="1"/>
      </xdr:nvSpPr>
      <xdr:spPr>
        <a:xfrm>
          <a:off x="7626427" y="59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4547</xdr:rowOff>
    </xdr:from>
    <xdr:to>
      <xdr:col>10</xdr:col>
      <xdr:colOff>155575</xdr:colOff>
      <xdr:row>36</xdr:row>
      <xdr:rowOff>106147</xdr:rowOff>
    </xdr:to>
    <xdr:sp macro="" textlink="">
      <xdr:nvSpPr>
        <xdr:cNvPr id="314" name="円/楕円 313"/>
        <xdr:cNvSpPr/>
      </xdr:nvSpPr>
      <xdr:spPr>
        <a:xfrm>
          <a:off x="6921500" y="6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97274</xdr:rowOff>
    </xdr:from>
    <xdr:ext cx="469744" cy="259045"/>
    <xdr:sp macro="" textlink="">
      <xdr:nvSpPr>
        <xdr:cNvPr id="315" name="テキスト ボックス 314"/>
        <xdr:cNvSpPr txBox="1"/>
      </xdr:nvSpPr>
      <xdr:spPr>
        <a:xfrm>
          <a:off x="6737427" y="62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134801</xdr:rowOff>
    </xdr:from>
    <xdr:to>
      <xdr:col>15</xdr:col>
      <xdr:colOff>180975</xdr:colOff>
      <xdr:row>56</xdr:row>
      <xdr:rowOff>161515</xdr:rowOff>
    </xdr:to>
    <xdr:cxnSp macro="">
      <xdr:nvCxnSpPr>
        <xdr:cNvPr id="346" name="直線コネクタ 345"/>
        <xdr:cNvCxnSpPr/>
      </xdr:nvCxnSpPr>
      <xdr:spPr>
        <a:xfrm flipV="1">
          <a:off x="9639300" y="9736001"/>
          <a:ext cx="8382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161515</xdr:rowOff>
    </xdr:from>
    <xdr:to>
      <xdr:col>14</xdr:col>
      <xdr:colOff>28575</xdr:colOff>
      <xdr:row>57</xdr:row>
      <xdr:rowOff>87922</xdr:rowOff>
    </xdr:to>
    <xdr:cxnSp macro="">
      <xdr:nvCxnSpPr>
        <xdr:cNvPr id="349" name="直線コネクタ 348"/>
        <xdr:cNvCxnSpPr/>
      </xdr:nvCxnSpPr>
      <xdr:spPr>
        <a:xfrm flipV="1">
          <a:off x="8750300" y="9762715"/>
          <a:ext cx="889000" cy="9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169140</xdr:rowOff>
    </xdr:from>
    <xdr:to>
      <xdr:col>12</xdr:col>
      <xdr:colOff>511175</xdr:colOff>
      <xdr:row>57</xdr:row>
      <xdr:rowOff>87922</xdr:rowOff>
    </xdr:to>
    <xdr:cxnSp macro="">
      <xdr:nvCxnSpPr>
        <xdr:cNvPr id="352" name="直線コネクタ 351"/>
        <xdr:cNvCxnSpPr/>
      </xdr:nvCxnSpPr>
      <xdr:spPr>
        <a:xfrm>
          <a:off x="7861300" y="9598890"/>
          <a:ext cx="889000" cy="2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169140</xdr:rowOff>
    </xdr:from>
    <xdr:to>
      <xdr:col>11</xdr:col>
      <xdr:colOff>307975</xdr:colOff>
      <xdr:row>57</xdr:row>
      <xdr:rowOff>126735</xdr:rowOff>
    </xdr:to>
    <xdr:cxnSp macro="">
      <xdr:nvCxnSpPr>
        <xdr:cNvPr id="355" name="直線コネクタ 354"/>
        <xdr:cNvCxnSpPr/>
      </xdr:nvCxnSpPr>
      <xdr:spPr>
        <a:xfrm flipV="1">
          <a:off x="6972300" y="9598890"/>
          <a:ext cx="889000" cy="30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84001</xdr:rowOff>
    </xdr:from>
    <xdr:to>
      <xdr:col>15</xdr:col>
      <xdr:colOff>231775</xdr:colOff>
      <xdr:row>57</xdr:row>
      <xdr:rowOff>14151</xdr:rowOff>
    </xdr:to>
    <xdr:sp macro="" textlink="">
      <xdr:nvSpPr>
        <xdr:cNvPr id="365" name="円/楕円 364"/>
        <xdr:cNvSpPr/>
      </xdr:nvSpPr>
      <xdr:spPr>
        <a:xfrm>
          <a:off x="10426700" y="96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106878</xdr:rowOff>
    </xdr:from>
    <xdr:ext cx="534377" cy="259045"/>
    <xdr:sp macro="" textlink="">
      <xdr:nvSpPr>
        <xdr:cNvPr id="366" name="農林水産業費該当値テキスト"/>
        <xdr:cNvSpPr txBox="1"/>
      </xdr:nvSpPr>
      <xdr:spPr>
        <a:xfrm>
          <a:off x="10528300" y="95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110715</xdr:rowOff>
    </xdr:from>
    <xdr:to>
      <xdr:col>14</xdr:col>
      <xdr:colOff>79375</xdr:colOff>
      <xdr:row>57</xdr:row>
      <xdr:rowOff>40865</xdr:rowOff>
    </xdr:to>
    <xdr:sp macro="" textlink="">
      <xdr:nvSpPr>
        <xdr:cNvPr id="367" name="円/楕円 366"/>
        <xdr:cNvSpPr/>
      </xdr:nvSpPr>
      <xdr:spPr>
        <a:xfrm>
          <a:off x="9588500" y="97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31992</xdr:rowOff>
    </xdr:from>
    <xdr:ext cx="534377" cy="259045"/>
    <xdr:sp macro="" textlink="">
      <xdr:nvSpPr>
        <xdr:cNvPr id="368" name="テキスト ボックス 367"/>
        <xdr:cNvSpPr txBox="1"/>
      </xdr:nvSpPr>
      <xdr:spPr>
        <a:xfrm>
          <a:off x="9372111" y="9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37122</xdr:rowOff>
    </xdr:from>
    <xdr:to>
      <xdr:col>12</xdr:col>
      <xdr:colOff>561975</xdr:colOff>
      <xdr:row>57</xdr:row>
      <xdr:rowOff>138722</xdr:rowOff>
    </xdr:to>
    <xdr:sp macro="" textlink="">
      <xdr:nvSpPr>
        <xdr:cNvPr id="369" name="円/楕円 368"/>
        <xdr:cNvSpPr/>
      </xdr:nvSpPr>
      <xdr:spPr>
        <a:xfrm>
          <a:off x="8699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155249</xdr:rowOff>
    </xdr:from>
    <xdr:ext cx="534377" cy="259045"/>
    <xdr:sp macro="" textlink="">
      <xdr:nvSpPr>
        <xdr:cNvPr id="370" name="テキスト ボックス 369"/>
        <xdr:cNvSpPr txBox="1"/>
      </xdr:nvSpPr>
      <xdr:spPr>
        <a:xfrm>
          <a:off x="8483111" y="95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118340</xdr:rowOff>
    </xdr:from>
    <xdr:to>
      <xdr:col>11</xdr:col>
      <xdr:colOff>358775</xdr:colOff>
      <xdr:row>56</xdr:row>
      <xdr:rowOff>48490</xdr:rowOff>
    </xdr:to>
    <xdr:sp macro="" textlink="">
      <xdr:nvSpPr>
        <xdr:cNvPr id="371" name="円/楕円 370"/>
        <xdr:cNvSpPr/>
      </xdr:nvSpPr>
      <xdr:spPr>
        <a:xfrm>
          <a:off x="7810500" y="95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65017</xdr:rowOff>
    </xdr:from>
    <xdr:ext cx="534377" cy="259045"/>
    <xdr:sp macro="" textlink="">
      <xdr:nvSpPr>
        <xdr:cNvPr id="372" name="テキスト ボックス 371"/>
        <xdr:cNvSpPr txBox="1"/>
      </xdr:nvSpPr>
      <xdr:spPr>
        <a:xfrm>
          <a:off x="7594111" y="932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75935</xdr:rowOff>
    </xdr:from>
    <xdr:to>
      <xdr:col>10</xdr:col>
      <xdr:colOff>155575</xdr:colOff>
      <xdr:row>58</xdr:row>
      <xdr:rowOff>6085</xdr:rowOff>
    </xdr:to>
    <xdr:sp macro="" textlink="">
      <xdr:nvSpPr>
        <xdr:cNvPr id="373" name="円/楕円 372"/>
        <xdr:cNvSpPr/>
      </xdr:nvSpPr>
      <xdr:spPr>
        <a:xfrm>
          <a:off x="6921500" y="98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22612</xdr:rowOff>
    </xdr:from>
    <xdr:ext cx="534377" cy="259045"/>
    <xdr:sp macro="" textlink="">
      <xdr:nvSpPr>
        <xdr:cNvPr id="374" name="テキスト ボックス 373"/>
        <xdr:cNvSpPr txBox="1"/>
      </xdr:nvSpPr>
      <xdr:spPr>
        <a:xfrm>
          <a:off x="6705111" y="96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48228</xdr:rowOff>
    </xdr:from>
    <xdr:to>
      <xdr:col>15</xdr:col>
      <xdr:colOff>180975</xdr:colOff>
      <xdr:row>78</xdr:row>
      <xdr:rowOff>104071</xdr:rowOff>
    </xdr:to>
    <xdr:cxnSp macro="">
      <xdr:nvCxnSpPr>
        <xdr:cNvPr id="405" name="直線コネクタ 404"/>
        <xdr:cNvCxnSpPr/>
      </xdr:nvCxnSpPr>
      <xdr:spPr>
        <a:xfrm>
          <a:off x="9639300" y="13421328"/>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48228</xdr:rowOff>
    </xdr:from>
    <xdr:to>
      <xdr:col>14</xdr:col>
      <xdr:colOff>28575</xdr:colOff>
      <xdr:row>78</xdr:row>
      <xdr:rowOff>110243</xdr:rowOff>
    </xdr:to>
    <xdr:cxnSp macro="">
      <xdr:nvCxnSpPr>
        <xdr:cNvPr id="408" name="直線コネクタ 407"/>
        <xdr:cNvCxnSpPr/>
      </xdr:nvCxnSpPr>
      <xdr:spPr>
        <a:xfrm flipV="1">
          <a:off x="8750300" y="13421328"/>
          <a:ext cx="8890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106651</xdr:rowOff>
    </xdr:from>
    <xdr:to>
      <xdr:col>12</xdr:col>
      <xdr:colOff>511175</xdr:colOff>
      <xdr:row>78</xdr:row>
      <xdr:rowOff>110243</xdr:rowOff>
    </xdr:to>
    <xdr:cxnSp macro="">
      <xdr:nvCxnSpPr>
        <xdr:cNvPr id="411" name="直線コネクタ 410"/>
        <xdr:cNvCxnSpPr/>
      </xdr:nvCxnSpPr>
      <xdr:spPr>
        <a:xfrm>
          <a:off x="7861300" y="134797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106651</xdr:rowOff>
    </xdr:from>
    <xdr:to>
      <xdr:col>11</xdr:col>
      <xdr:colOff>307975</xdr:colOff>
      <xdr:row>78</xdr:row>
      <xdr:rowOff>124351</xdr:rowOff>
    </xdr:to>
    <xdr:cxnSp macro="">
      <xdr:nvCxnSpPr>
        <xdr:cNvPr id="414" name="直線コネクタ 413"/>
        <xdr:cNvCxnSpPr/>
      </xdr:nvCxnSpPr>
      <xdr:spPr>
        <a:xfrm flipV="1">
          <a:off x="6972300" y="13479751"/>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53271</xdr:rowOff>
    </xdr:from>
    <xdr:to>
      <xdr:col>15</xdr:col>
      <xdr:colOff>231775</xdr:colOff>
      <xdr:row>78</xdr:row>
      <xdr:rowOff>154871</xdr:rowOff>
    </xdr:to>
    <xdr:sp macro="" textlink="">
      <xdr:nvSpPr>
        <xdr:cNvPr id="424" name="円/楕円 423"/>
        <xdr:cNvSpPr/>
      </xdr:nvSpPr>
      <xdr:spPr>
        <a:xfrm>
          <a:off x="10426700" y="13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31698</xdr:rowOff>
    </xdr:from>
    <xdr:ext cx="469744" cy="259045"/>
    <xdr:sp macro="" textlink="">
      <xdr:nvSpPr>
        <xdr:cNvPr id="425" name="商工費該当値テキスト"/>
        <xdr:cNvSpPr txBox="1"/>
      </xdr:nvSpPr>
      <xdr:spPr>
        <a:xfrm>
          <a:off x="10528300" y="134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168878</xdr:rowOff>
    </xdr:from>
    <xdr:to>
      <xdr:col>14</xdr:col>
      <xdr:colOff>79375</xdr:colOff>
      <xdr:row>78</xdr:row>
      <xdr:rowOff>99028</xdr:rowOff>
    </xdr:to>
    <xdr:sp macro="" textlink="">
      <xdr:nvSpPr>
        <xdr:cNvPr id="426" name="円/楕円 425"/>
        <xdr:cNvSpPr/>
      </xdr:nvSpPr>
      <xdr:spPr>
        <a:xfrm>
          <a:off x="9588500" y="133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90155</xdr:rowOff>
    </xdr:from>
    <xdr:ext cx="469744" cy="259045"/>
    <xdr:sp macro="" textlink="">
      <xdr:nvSpPr>
        <xdr:cNvPr id="427" name="テキスト ボックス 426"/>
        <xdr:cNvSpPr txBox="1"/>
      </xdr:nvSpPr>
      <xdr:spPr>
        <a:xfrm>
          <a:off x="9404427" y="134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59443</xdr:rowOff>
    </xdr:from>
    <xdr:to>
      <xdr:col>12</xdr:col>
      <xdr:colOff>561975</xdr:colOff>
      <xdr:row>78</xdr:row>
      <xdr:rowOff>161043</xdr:rowOff>
    </xdr:to>
    <xdr:sp macro="" textlink="">
      <xdr:nvSpPr>
        <xdr:cNvPr id="428" name="円/楕円 427"/>
        <xdr:cNvSpPr/>
      </xdr:nvSpPr>
      <xdr:spPr>
        <a:xfrm>
          <a:off x="8699500" y="13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152170</xdr:rowOff>
    </xdr:from>
    <xdr:ext cx="469744" cy="259045"/>
    <xdr:sp macro="" textlink="">
      <xdr:nvSpPr>
        <xdr:cNvPr id="429" name="テキスト ボックス 428"/>
        <xdr:cNvSpPr txBox="1"/>
      </xdr:nvSpPr>
      <xdr:spPr>
        <a:xfrm>
          <a:off x="8515427" y="135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55851</xdr:rowOff>
    </xdr:from>
    <xdr:to>
      <xdr:col>11</xdr:col>
      <xdr:colOff>358775</xdr:colOff>
      <xdr:row>78</xdr:row>
      <xdr:rowOff>157451</xdr:rowOff>
    </xdr:to>
    <xdr:sp macro="" textlink="">
      <xdr:nvSpPr>
        <xdr:cNvPr id="430" name="円/楕円 429"/>
        <xdr:cNvSpPr/>
      </xdr:nvSpPr>
      <xdr:spPr>
        <a:xfrm>
          <a:off x="78105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148578</xdr:rowOff>
    </xdr:from>
    <xdr:ext cx="469744" cy="259045"/>
    <xdr:sp macro="" textlink="">
      <xdr:nvSpPr>
        <xdr:cNvPr id="431" name="テキスト ボックス 430"/>
        <xdr:cNvSpPr txBox="1"/>
      </xdr:nvSpPr>
      <xdr:spPr>
        <a:xfrm>
          <a:off x="7626427" y="1352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73551</xdr:rowOff>
    </xdr:from>
    <xdr:to>
      <xdr:col>10</xdr:col>
      <xdr:colOff>155575</xdr:colOff>
      <xdr:row>79</xdr:row>
      <xdr:rowOff>3701</xdr:rowOff>
    </xdr:to>
    <xdr:sp macro="" textlink="">
      <xdr:nvSpPr>
        <xdr:cNvPr id="432" name="円/楕円 431"/>
        <xdr:cNvSpPr/>
      </xdr:nvSpPr>
      <xdr:spPr>
        <a:xfrm>
          <a:off x="6921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166278</xdr:rowOff>
    </xdr:from>
    <xdr:ext cx="469744" cy="259045"/>
    <xdr:sp macro="" textlink="">
      <xdr:nvSpPr>
        <xdr:cNvPr id="433" name="テキスト ボックス 432"/>
        <xdr:cNvSpPr txBox="1"/>
      </xdr:nvSpPr>
      <xdr:spPr>
        <a:xfrm>
          <a:off x="6737427" y="135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148552</xdr:rowOff>
    </xdr:from>
    <xdr:to>
      <xdr:col>15</xdr:col>
      <xdr:colOff>180975</xdr:colOff>
      <xdr:row>95</xdr:row>
      <xdr:rowOff>23267</xdr:rowOff>
    </xdr:to>
    <xdr:cxnSp macro="">
      <xdr:nvCxnSpPr>
        <xdr:cNvPr id="462" name="直線コネクタ 461"/>
        <xdr:cNvCxnSpPr/>
      </xdr:nvCxnSpPr>
      <xdr:spPr>
        <a:xfrm flipV="1">
          <a:off x="9639300" y="16264852"/>
          <a:ext cx="8382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23267</xdr:rowOff>
    </xdr:from>
    <xdr:to>
      <xdr:col>14</xdr:col>
      <xdr:colOff>28575</xdr:colOff>
      <xdr:row>95</xdr:row>
      <xdr:rowOff>43574</xdr:rowOff>
    </xdr:to>
    <xdr:cxnSp macro="">
      <xdr:nvCxnSpPr>
        <xdr:cNvPr id="465" name="直線コネクタ 464"/>
        <xdr:cNvCxnSpPr/>
      </xdr:nvCxnSpPr>
      <xdr:spPr>
        <a:xfrm flipV="1">
          <a:off x="8750300" y="16311017"/>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43574</xdr:rowOff>
    </xdr:from>
    <xdr:to>
      <xdr:col>12</xdr:col>
      <xdr:colOff>511175</xdr:colOff>
      <xdr:row>95</xdr:row>
      <xdr:rowOff>97410</xdr:rowOff>
    </xdr:to>
    <xdr:cxnSp macro="">
      <xdr:nvCxnSpPr>
        <xdr:cNvPr id="468" name="直線コネクタ 467"/>
        <xdr:cNvCxnSpPr/>
      </xdr:nvCxnSpPr>
      <xdr:spPr>
        <a:xfrm flipV="1">
          <a:off x="7861300" y="1633132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26315</xdr:rowOff>
    </xdr:from>
    <xdr:to>
      <xdr:col>11</xdr:col>
      <xdr:colOff>307975</xdr:colOff>
      <xdr:row>95</xdr:row>
      <xdr:rowOff>97410</xdr:rowOff>
    </xdr:to>
    <xdr:cxnSp macro="">
      <xdr:nvCxnSpPr>
        <xdr:cNvPr id="471" name="直線コネクタ 470"/>
        <xdr:cNvCxnSpPr/>
      </xdr:nvCxnSpPr>
      <xdr:spPr>
        <a:xfrm>
          <a:off x="6972300" y="1631406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97752</xdr:rowOff>
    </xdr:from>
    <xdr:to>
      <xdr:col>15</xdr:col>
      <xdr:colOff>231775</xdr:colOff>
      <xdr:row>95</xdr:row>
      <xdr:rowOff>27902</xdr:rowOff>
    </xdr:to>
    <xdr:sp macro="" textlink="">
      <xdr:nvSpPr>
        <xdr:cNvPr id="481" name="円/楕円 480"/>
        <xdr:cNvSpPr/>
      </xdr:nvSpPr>
      <xdr:spPr>
        <a:xfrm>
          <a:off x="10426700" y="16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120629</xdr:rowOff>
    </xdr:from>
    <xdr:ext cx="534377" cy="259045"/>
    <xdr:sp macro="" textlink="">
      <xdr:nvSpPr>
        <xdr:cNvPr id="482" name="土木費該当値テキスト"/>
        <xdr:cNvSpPr txBox="1"/>
      </xdr:nvSpPr>
      <xdr:spPr>
        <a:xfrm>
          <a:off x="10528300" y="160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143917</xdr:rowOff>
    </xdr:from>
    <xdr:to>
      <xdr:col>14</xdr:col>
      <xdr:colOff>79375</xdr:colOff>
      <xdr:row>95</xdr:row>
      <xdr:rowOff>74067</xdr:rowOff>
    </xdr:to>
    <xdr:sp macro="" textlink="">
      <xdr:nvSpPr>
        <xdr:cNvPr id="483" name="円/楕円 482"/>
        <xdr:cNvSpPr/>
      </xdr:nvSpPr>
      <xdr:spPr>
        <a:xfrm>
          <a:off x="9588500" y="162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65194</xdr:rowOff>
    </xdr:from>
    <xdr:ext cx="534377" cy="259045"/>
    <xdr:sp macro="" textlink="">
      <xdr:nvSpPr>
        <xdr:cNvPr id="484" name="テキスト ボックス 483"/>
        <xdr:cNvSpPr txBox="1"/>
      </xdr:nvSpPr>
      <xdr:spPr>
        <a:xfrm>
          <a:off x="9372111" y="163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164224</xdr:rowOff>
    </xdr:from>
    <xdr:to>
      <xdr:col>12</xdr:col>
      <xdr:colOff>561975</xdr:colOff>
      <xdr:row>95</xdr:row>
      <xdr:rowOff>94374</xdr:rowOff>
    </xdr:to>
    <xdr:sp macro="" textlink="">
      <xdr:nvSpPr>
        <xdr:cNvPr id="485" name="円/楕円 484"/>
        <xdr:cNvSpPr/>
      </xdr:nvSpPr>
      <xdr:spPr>
        <a:xfrm>
          <a:off x="8699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110901</xdr:rowOff>
    </xdr:from>
    <xdr:ext cx="534377" cy="259045"/>
    <xdr:sp macro="" textlink="">
      <xdr:nvSpPr>
        <xdr:cNvPr id="486" name="テキスト ボックス 485"/>
        <xdr:cNvSpPr txBox="1"/>
      </xdr:nvSpPr>
      <xdr:spPr>
        <a:xfrm>
          <a:off x="8483111" y="160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46610</xdr:rowOff>
    </xdr:from>
    <xdr:to>
      <xdr:col>11</xdr:col>
      <xdr:colOff>358775</xdr:colOff>
      <xdr:row>95</xdr:row>
      <xdr:rowOff>148210</xdr:rowOff>
    </xdr:to>
    <xdr:sp macro="" textlink="">
      <xdr:nvSpPr>
        <xdr:cNvPr id="487" name="円/楕円 486"/>
        <xdr:cNvSpPr/>
      </xdr:nvSpPr>
      <xdr:spPr>
        <a:xfrm>
          <a:off x="7810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164737</xdr:rowOff>
    </xdr:from>
    <xdr:ext cx="534377" cy="259045"/>
    <xdr:sp macro="" textlink="">
      <xdr:nvSpPr>
        <xdr:cNvPr id="488" name="テキスト ボックス 487"/>
        <xdr:cNvSpPr txBox="1"/>
      </xdr:nvSpPr>
      <xdr:spPr>
        <a:xfrm>
          <a:off x="7594111" y="161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146965</xdr:rowOff>
    </xdr:from>
    <xdr:to>
      <xdr:col>10</xdr:col>
      <xdr:colOff>155575</xdr:colOff>
      <xdr:row>95</xdr:row>
      <xdr:rowOff>77115</xdr:rowOff>
    </xdr:to>
    <xdr:sp macro="" textlink="">
      <xdr:nvSpPr>
        <xdr:cNvPr id="489" name="円/楕円 488"/>
        <xdr:cNvSpPr/>
      </xdr:nvSpPr>
      <xdr:spPr>
        <a:xfrm>
          <a:off x="6921500" y="162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93642</xdr:rowOff>
    </xdr:from>
    <xdr:ext cx="534377" cy="259045"/>
    <xdr:sp macro="" textlink="">
      <xdr:nvSpPr>
        <xdr:cNvPr id="490" name="テキスト ボックス 489"/>
        <xdr:cNvSpPr txBox="1"/>
      </xdr:nvSpPr>
      <xdr:spPr>
        <a:xfrm>
          <a:off x="6705111" y="160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171110</xdr:rowOff>
    </xdr:from>
    <xdr:to>
      <xdr:col>23</xdr:col>
      <xdr:colOff>517525</xdr:colOff>
      <xdr:row>37</xdr:row>
      <xdr:rowOff>574</xdr:rowOff>
    </xdr:to>
    <xdr:cxnSp macro="">
      <xdr:nvCxnSpPr>
        <xdr:cNvPr id="518" name="直線コネクタ 517"/>
        <xdr:cNvCxnSpPr/>
      </xdr:nvCxnSpPr>
      <xdr:spPr>
        <a:xfrm>
          <a:off x="15481300" y="634331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162332</xdr:rowOff>
    </xdr:from>
    <xdr:to>
      <xdr:col>22</xdr:col>
      <xdr:colOff>365125</xdr:colOff>
      <xdr:row>36</xdr:row>
      <xdr:rowOff>171110</xdr:rowOff>
    </xdr:to>
    <xdr:cxnSp macro="">
      <xdr:nvCxnSpPr>
        <xdr:cNvPr id="521" name="直線コネクタ 520"/>
        <xdr:cNvCxnSpPr/>
      </xdr:nvCxnSpPr>
      <xdr:spPr>
        <a:xfrm>
          <a:off x="14592300" y="633453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162332</xdr:rowOff>
    </xdr:from>
    <xdr:to>
      <xdr:col>21</xdr:col>
      <xdr:colOff>161925</xdr:colOff>
      <xdr:row>37</xdr:row>
      <xdr:rowOff>66777</xdr:rowOff>
    </xdr:to>
    <xdr:cxnSp macro="">
      <xdr:nvCxnSpPr>
        <xdr:cNvPr id="524" name="直線コネクタ 523"/>
        <xdr:cNvCxnSpPr/>
      </xdr:nvCxnSpPr>
      <xdr:spPr>
        <a:xfrm flipV="1">
          <a:off x="13703300" y="633453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55987</xdr:rowOff>
    </xdr:from>
    <xdr:to>
      <xdr:col>19</xdr:col>
      <xdr:colOff>644525</xdr:colOff>
      <xdr:row>37</xdr:row>
      <xdr:rowOff>66777</xdr:rowOff>
    </xdr:to>
    <xdr:cxnSp macro="">
      <xdr:nvCxnSpPr>
        <xdr:cNvPr id="527" name="直線コネクタ 526"/>
        <xdr:cNvCxnSpPr/>
      </xdr:nvCxnSpPr>
      <xdr:spPr>
        <a:xfrm>
          <a:off x="12814300" y="6399637"/>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121224</xdr:rowOff>
    </xdr:from>
    <xdr:to>
      <xdr:col>23</xdr:col>
      <xdr:colOff>568325</xdr:colOff>
      <xdr:row>37</xdr:row>
      <xdr:rowOff>51374</xdr:rowOff>
    </xdr:to>
    <xdr:sp macro="" textlink="">
      <xdr:nvSpPr>
        <xdr:cNvPr id="537" name="円/楕円 536"/>
        <xdr:cNvSpPr/>
      </xdr:nvSpPr>
      <xdr:spPr>
        <a:xfrm>
          <a:off x="16268700" y="6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99651</xdr:rowOff>
    </xdr:from>
    <xdr:ext cx="534377" cy="259045"/>
    <xdr:sp macro="" textlink="">
      <xdr:nvSpPr>
        <xdr:cNvPr id="538" name="消防費該当値テキスト"/>
        <xdr:cNvSpPr txBox="1"/>
      </xdr:nvSpPr>
      <xdr:spPr>
        <a:xfrm>
          <a:off x="16370300" y="62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120310</xdr:rowOff>
    </xdr:from>
    <xdr:to>
      <xdr:col>22</xdr:col>
      <xdr:colOff>415925</xdr:colOff>
      <xdr:row>37</xdr:row>
      <xdr:rowOff>50460</xdr:rowOff>
    </xdr:to>
    <xdr:sp macro="" textlink="">
      <xdr:nvSpPr>
        <xdr:cNvPr id="539" name="円/楕円 538"/>
        <xdr:cNvSpPr/>
      </xdr:nvSpPr>
      <xdr:spPr>
        <a:xfrm>
          <a:off x="15430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41587</xdr:rowOff>
    </xdr:from>
    <xdr:ext cx="534377" cy="259045"/>
    <xdr:sp macro="" textlink="">
      <xdr:nvSpPr>
        <xdr:cNvPr id="540" name="テキスト ボックス 539"/>
        <xdr:cNvSpPr txBox="1"/>
      </xdr:nvSpPr>
      <xdr:spPr>
        <a:xfrm>
          <a:off x="15214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111532</xdr:rowOff>
    </xdr:from>
    <xdr:to>
      <xdr:col>21</xdr:col>
      <xdr:colOff>212725</xdr:colOff>
      <xdr:row>37</xdr:row>
      <xdr:rowOff>41682</xdr:rowOff>
    </xdr:to>
    <xdr:sp macro="" textlink="">
      <xdr:nvSpPr>
        <xdr:cNvPr id="541" name="円/楕円 540"/>
        <xdr:cNvSpPr/>
      </xdr:nvSpPr>
      <xdr:spPr>
        <a:xfrm>
          <a:off x="145415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32809</xdr:rowOff>
    </xdr:from>
    <xdr:ext cx="534377" cy="259045"/>
    <xdr:sp macro="" textlink="">
      <xdr:nvSpPr>
        <xdr:cNvPr id="542" name="テキスト ボックス 541"/>
        <xdr:cNvSpPr txBox="1"/>
      </xdr:nvSpPr>
      <xdr:spPr>
        <a:xfrm>
          <a:off x="14325111" y="63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15977</xdr:rowOff>
    </xdr:from>
    <xdr:to>
      <xdr:col>20</xdr:col>
      <xdr:colOff>9525</xdr:colOff>
      <xdr:row>37</xdr:row>
      <xdr:rowOff>117577</xdr:rowOff>
    </xdr:to>
    <xdr:sp macro="" textlink="">
      <xdr:nvSpPr>
        <xdr:cNvPr id="543" name="円/楕円 542"/>
        <xdr:cNvSpPr/>
      </xdr:nvSpPr>
      <xdr:spPr>
        <a:xfrm>
          <a:off x="13652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108704</xdr:rowOff>
    </xdr:from>
    <xdr:ext cx="534377" cy="259045"/>
    <xdr:sp macro="" textlink="">
      <xdr:nvSpPr>
        <xdr:cNvPr id="544" name="テキスト ボックス 543"/>
        <xdr:cNvSpPr txBox="1"/>
      </xdr:nvSpPr>
      <xdr:spPr>
        <a:xfrm>
          <a:off x="13436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5187</xdr:rowOff>
    </xdr:from>
    <xdr:to>
      <xdr:col>18</xdr:col>
      <xdr:colOff>492125</xdr:colOff>
      <xdr:row>37</xdr:row>
      <xdr:rowOff>106787</xdr:rowOff>
    </xdr:to>
    <xdr:sp macro="" textlink="">
      <xdr:nvSpPr>
        <xdr:cNvPr id="545" name="円/楕円 544"/>
        <xdr:cNvSpPr/>
      </xdr:nvSpPr>
      <xdr:spPr>
        <a:xfrm>
          <a:off x="12763500" y="63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97914</xdr:rowOff>
    </xdr:from>
    <xdr:ext cx="534377" cy="259045"/>
    <xdr:sp macro="" textlink="">
      <xdr:nvSpPr>
        <xdr:cNvPr id="546" name="テキスト ボックス 545"/>
        <xdr:cNvSpPr txBox="1"/>
      </xdr:nvSpPr>
      <xdr:spPr>
        <a:xfrm>
          <a:off x="12547111" y="64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4769</xdr:rowOff>
    </xdr:from>
    <xdr:to>
      <xdr:col>23</xdr:col>
      <xdr:colOff>517525</xdr:colOff>
      <xdr:row>55</xdr:row>
      <xdr:rowOff>122345</xdr:rowOff>
    </xdr:to>
    <xdr:cxnSp macro="">
      <xdr:nvCxnSpPr>
        <xdr:cNvPr id="576" name="直線コネクタ 575"/>
        <xdr:cNvCxnSpPr/>
      </xdr:nvCxnSpPr>
      <xdr:spPr>
        <a:xfrm flipV="1">
          <a:off x="15481300" y="9263069"/>
          <a:ext cx="8382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122345</xdr:rowOff>
    </xdr:from>
    <xdr:to>
      <xdr:col>22</xdr:col>
      <xdr:colOff>365125</xdr:colOff>
      <xdr:row>57</xdr:row>
      <xdr:rowOff>63329</xdr:rowOff>
    </xdr:to>
    <xdr:cxnSp macro="">
      <xdr:nvCxnSpPr>
        <xdr:cNvPr id="579" name="直線コネクタ 578"/>
        <xdr:cNvCxnSpPr/>
      </xdr:nvCxnSpPr>
      <xdr:spPr>
        <a:xfrm flipV="1">
          <a:off x="14592300" y="9552095"/>
          <a:ext cx="889000" cy="2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161207</xdr:rowOff>
    </xdr:from>
    <xdr:to>
      <xdr:col>21</xdr:col>
      <xdr:colOff>161925</xdr:colOff>
      <xdr:row>57</xdr:row>
      <xdr:rowOff>63329</xdr:rowOff>
    </xdr:to>
    <xdr:cxnSp macro="">
      <xdr:nvCxnSpPr>
        <xdr:cNvPr id="582" name="直線コネクタ 581"/>
        <xdr:cNvCxnSpPr/>
      </xdr:nvCxnSpPr>
      <xdr:spPr>
        <a:xfrm>
          <a:off x="13703300" y="9590957"/>
          <a:ext cx="889000" cy="2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161207</xdr:rowOff>
    </xdr:from>
    <xdr:to>
      <xdr:col>19</xdr:col>
      <xdr:colOff>644525</xdr:colOff>
      <xdr:row>55</xdr:row>
      <xdr:rowOff>165379</xdr:rowOff>
    </xdr:to>
    <xdr:cxnSp macro="">
      <xdr:nvCxnSpPr>
        <xdr:cNvPr id="585" name="直線コネクタ 584"/>
        <xdr:cNvCxnSpPr/>
      </xdr:nvCxnSpPr>
      <xdr:spPr>
        <a:xfrm flipV="1">
          <a:off x="12814300" y="959095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125419</xdr:rowOff>
    </xdr:from>
    <xdr:to>
      <xdr:col>23</xdr:col>
      <xdr:colOff>568325</xdr:colOff>
      <xdr:row>54</xdr:row>
      <xdr:rowOff>55569</xdr:rowOff>
    </xdr:to>
    <xdr:sp macro="" textlink="">
      <xdr:nvSpPr>
        <xdr:cNvPr id="595" name="円/楕円 594"/>
        <xdr:cNvSpPr/>
      </xdr:nvSpPr>
      <xdr:spPr>
        <a:xfrm>
          <a:off x="16268700" y="92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148296</xdr:rowOff>
    </xdr:from>
    <xdr:ext cx="534377" cy="259045"/>
    <xdr:sp macro="" textlink="">
      <xdr:nvSpPr>
        <xdr:cNvPr id="596" name="教育費該当値テキスト"/>
        <xdr:cNvSpPr txBox="1"/>
      </xdr:nvSpPr>
      <xdr:spPr>
        <a:xfrm>
          <a:off x="16370300" y="90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67,083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71545</xdr:rowOff>
    </xdr:from>
    <xdr:to>
      <xdr:col>22</xdr:col>
      <xdr:colOff>415925</xdr:colOff>
      <xdr:row>56</xdr:row>
      <xdr:rowOff>1695</xdr:rowOff>
    </xdr:to>
    <xdr:sp macro="" textlink="">
      <xdr:nvSpPr>
        <xdr:cNvPr id="597" name="円/楕円 596"/>
        <xdr:cNvSpPr/>
      </xdr:nvSpPr>
      <xdr:spPr>
        <a:xfrm>
          <a:off x="15430500" y="9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18222</xdr:rowOff>
    </xdr:from>
    <xdr:ext cx="534377" cy="259045"/>
    <xdr:sp macro="" textlink="">
      <xdr:nvSpPr>
        <xdr:cNvPr id="598" name="テキスト ボックス 597"/>
        <xdr:cNvSpPr txBox="1"/>
      </xdr:nvSpPr>
      <xdr:spPr>
        <a:xfrm>
          <a:off x="15214111" y="92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12529</xdr:rowOff>
    </xdr:from>
    <xdr:to>
      <xdr:col>21</xdr:col>
      <xdr:colOff>212725</xdr:colOff>
      <xdr:row>57</xdr:row>
      <xdr:rowOff>114129</xdr:rowOff>
    </xdr:to>
    <xdr:sp macro="" textlink="">
      <xdr:nvSpPr>
        <xdr:cNvPr id="599" name="円/楕円 598"/>
        <xdr:cNvSpPr/>
      </xdr:nvSpPr>
      <xdr:spPr>
        <a:xfrm>
          <a:off x="14541500" y="97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105256</xdr:rowOff>
    </xdr:from>
    <xdr:ext cx="534377" cy="259045"/>
    <xdr:sp macro="" textlink="">
      <xdr:nvSpPr>
        <xdr:cNvPr id="600" name="テキスト ボックス 599"/>
        <xdr:cNvSpPr txBox="1"/>
      </xdr:nvSpPr>
      <xdr:spPr>
        <a:xfrm>
          <a:off x="14325111" y="98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110407</xdr:rowOff>
    </xdr:from>
    <xdr:to>
      <xdr:col>20</xdr:col>
      <xdr:colOff>9525</xdr:colOff>
      <xdr:row>56</xdr:row>
      <xdr:rowOff>40557</xdr:rowOff>
    </xdr:to>
    <xdr:sp macro="" textlink="">
      <xdr:nvSpPr>
        <xdr:cNvPr id="601" name="円/楕円 600"/>
        <xdr:cNvSpPr/>
      </xdr:nvSpPr>
      <xdr:spPr>
        <a:xfrm>
          <a:off x="13652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57084</xdr:rowOff>
    </xdr:from>
    <xdr:ext cx="534377" cy="259045"/>
    <xdr:sp macro="" textlink="">
      <xdr:nvSpPr>
        <xdr:cNvPr id="602" name="テキスト ボックス 601"/>
        <xdr:cNvSpPr txBox="1"/>
      </xdr:nvSpPr>
      <xdr:spPr>
        <a:xfrm>
          <a:off x="13436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114579</xdr:rowOff>
    </xdr:from>
    <xdr:to>
      <xdr:col>18</xdr:col>
      <xdr:colOff>492125</xdr:colOff>
      <xdr:row>56</xdr:row>
      <xdr:rowOff>44729</xdr:rowOff>
    </xdr:to>
    <xdr:sp macro="" textlink="">
      <xdr:nvSpPr>
        <xdr:cNvPr id="603" name="円/楕円 602"/>
        <xdr:cNvSpPr/>
      </xdr:nvSpPr>
      <xdr:spPr>
        <a:xfrm>
          <a:off x="12763500" y="95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61256</xdr:rowOff>
    </xdr:from>
    <xdr:ext cx="534377" cy="259045"/>
    <xdr:sp macro="" textlink="">
      <xdr:nvSpPr>
        <xdr:cNvPr id="604" name="テキスト ボックス 603"/>
        <xdr:cNvSpPr txBox="1"/>
      </xdr:nvSpPr>
      <xdr:spPr>
        <a:xfrm>
          <a:off x="12547111" y="93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61702</xdr:rowOff>
    </xdr:from>
    <xdr:to>
      <xdr:col>23</xdr:col>
      <xdr:colOff>517525</xdr:colOff>
      <xdr:row>78</xdr:row>
      <xdr:rowOff>111719</xdr:rowOff>
    </xdr:to>
    <xdr:cxnSp macro="">
      <xdr:nvCxnSpPr>
        <xdr:cNvPr id="631" name="直線コネクタ 630"/>
        <xdr:cNvCxnSpPr/>
      </xdr:nvCxnSpPr>
      <xdr:spPr>
        <a:xfrm flipV="1">
          <a:off x="15481300" y="13434802"/>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117001</xdr:rowOff>
    </xdr:from>
    <xdr:to>
      <xdr:col>22</xdr:col>
      <xdr:colOff>365125</xdr:colOff>
      <xdr:row>78</xdr:row>
      <xdr:rowOff>111719</xdr:rowOff>
    </xdr:to>
    <xdr:cxnSp macro="">
      <xdr:nvCxnSpPr>
        <xdr:cNvPr id="634" name="直線コネクタ 633"/>
        <xdr:cNvCxnSpPr/>
      </xdr:nvCxnSpPr>
      <xdr:spPr>
        <a:xfrm>
          <a:off x="14592300" y="13318651"/>
          <a:ext cx="889000" cy="1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7249</xdr:rowOff>
    </xdr:from>
    <xdr:to>
      <xdr:col>21</xdr:col>
      <xdr:colOff>161925</xdr:colOff>
      <xdr:row>77</xdr:row>
      <xdr:rowOff>117001</xdr:rowOff>
    </xdr:to>
    <xdr:cxnSp macro="">
      <xdr:nvCxnSpPr>
        <xdr:cNvPr id="637" name="直線コネクタ 636"/>
        <xdr:cNvCxnSpPr/>
      </xdr:nvCxnSpPr>
      <xdr:spPr>
        <a:xfrm>
          <a:off x="13703300" y="12865999"/>
          <a:ext cx="889000" cy="45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7249</xdr:rowOff>
    </xdr:from>
    <xdr:to>
      <xdr:col>19</xdr:col>
      <xdr:colOff>644525</xdr:colOff>
      <xdr:row>76</xdr:row>
      <xdr:rowOff>98552</xdr:rowOff>
    </xdr:to>
    <xdr:cxnSp macro="">
      <xdr:nvCxnSpPr>
        <xdr:cNvPr id="640" name="直線コネクタ 639"/>
        <xdr:cNvCxnSpPr/>
      </xdr:nvCxnSpPr>
      <xdr:spPr>
        <a:xfrm flipV="1">
          <a:off x="12814300" y="12865999"/>
          <a:ext cx="8890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10902</xdr:rowOff>
    </xdr:from>
    <xdr:to>
      <xdr:col>23</xdr:col>
      <xdr:colOff>568325</xdr:colOff>
      <xdr:row>78</xdr:row>
      <xdr:rowOff>112502</xdr:rowOff>
    </xdr:to>
    <xdr:sp macro="" textlink="">
      <xdr:nvSpPr>
        <xdr:cNvPr id="650" name="円/楕円 649"/>
        <xdr:cNvSpPr/>
      </xdr:nvSpPr>
      <xdr:spPr>
        <a:xfrm>
          <a:off x="16268700" y="133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141729</xdr:rowOff>
    </xdr:from>
    <xdr:ext cx="469744" cy="259045"/>
    <xdr:sp macro="" textlink="">
      <xdr:nvSpPr>
        <xdr:cNvPr id="651" name="災害復旧費該当値テキスト"/>
        <xdr:cNvSpPr txBox="1"/>
      </xdr:nvSpPr>
      <xdr:spPr>
        <a:xfrm>
          <a:off x="16370300" y="131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60919</xdr:rowOff>
    </xdr:from>
    <xdr:to>
      <xdr:col>22</xdr:col>
      <xdr:colOff>415925</xdr:colOff>
      <xdr:row>78</xdr:row>
      <xdr:rowOff>162519</xdr:rowOff>
    </xdr:to>
    <xdr:sp macro="" textlink="">
      <xdr:nvSpPr>
        <xdr:cNvPr id="652" name="円/楕円 651"/>
        <xdr:cNvSpPr/>
      </xdr:nvSpPr>
      <xdr:spPr>
        <a:xfrm>
          <a:off x="15430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153646</xdr:rowOff>
    </xdr:from>
    <xdr:ext cx="469744" cy="259045"/>
    <xdr:sp macro="" textlink="">
      <xdr:nvSpPr>
        <xdr:cNvPr id="653" name="テキスト ボックス 652"/>
        <xdr:cNvSpPr txBox="1"/>
      </xdr:nvSpPr>
      <xdr:spPr>
        <a:xfrm>
          <a:off x="15246427" y="1352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66201</xdr:rowOff>
    </xdr:from>
    <xdr:to>
      <xdr:col>21</xdr:col>
      <xdr:colOff>212725</xdr:colOff>
      <xdr:row>77</xdr:row>
      <xdr:rowOff>167801</xdr:rowOff>
    </xdr:to>
    <xdr:sp macro="" textlink="">
      <xdr:nvSpPr>
        <xdr:cNvPr id="654" name="円/楕円 653"/>
        <xdr:cNvSpPr/>
      </xdr:nvSpPr>
      <xdr:spPr>
        <a:xfrm>
          <a:off x="14541500" y="132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12878</xdr:rowOff>
    </xdr:from>
    <xdr:ext cx="469744" cy="259045"/>
    <xdr:sp macro="" textlink="">
      <xdr:nvSpPr>
        <xdr:cNvPr id="655" name="テキスト ボックス 654"/>
        <xdr:cNvSpPr txBox="1"/>
      </xdr:nvSpPr>
      <xdr:spPr>
        <a:xfrm>
          <a:off x="14357427" y="130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127899</xdr:rowOff>
    </xdr:from>
    <xdr:to>
      <xdr:col>20</xdr:col>
      <xdr:colOff>9525</xdr:colOff>
      <xdr:row>75</xdr:row>
      <xdr:rowOff>58049</xdr:rowOff>
    </xdr:to>
    <xdr:sp macro="" textlink="">
      <xdr:nvSpPr>
        <xdr:cNvPr id="656" name="円/楕円 655"/>
        <xdr:cNvSpPr/>
      </xdr:nvSpPr>
      <xdr:spPr>
        <a:xfrm>
          <a:off x="13652500" y="128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74576</xdr:rowOff>
    </xdr:from>
    <xdr:ext cx="534377" cy="259045"/>
    <xdr:sp macro="" textlink="">
      <xdr:nvSpPr>
        <xdr:cNvPr id="657" name="テキスト ボックス 656"/>
        <xdr:cNvSpPr txBox="1"/>
      </xdr:nvSpPr>
      <xdr:spPr>
        <a:xfrm>
          <a:off x="13436111" y="1259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47752</xdr:rowOff>
    </xdr:from>
    <xdr:to>
      <xdr:col>18</xdr:col>
      <xdr:colOff>492125</xdr:colOff>
      <xdr:row>76</xdr:row>
      <xdr:rowOff>149352</xdr:rowOff>
    </xdr:to>
    <xdr:sp macro="" textlink="">
      <xdr:nvSpPr>
        <xdr:cNvPr id="658" name="円/楕円 657"/>
        <xdr:cNvSpPr/>
      </xdr:nvSpPr>
      <xdr:spPr>
        <a:xfrm>
          <a:off x="12763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165879</xdr:rowOff>
    </xdr:from>
    <xdr:ext cx="534377" cy="259045"/>
    <xdr:sp macro="" textlink="">
      <xdr:nvSpPr>
        <xdr:cNvPr id="659" name="テキスト ボックス 658"/>
        <xdr:cNvSpPr txBox="1"/>
      </xdr:nvSpPr>
      <xdr:spPr>
        <a:xfrm>
          <a:off x="12547111" y="128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42698</xdr:rowOff>
    </xdr:from>
    <xdr:to>
      <xdr:col>23</xdr:col>
      <xdr:colOff>517525</xdr:colOff>
      <xdr:row>95</xdr:row>
      <xdr:rowOff>63805</xdr:rowOff>
    </xdr:to>
    <xdr:cxnSp macro="">
      <xdr:nvCxnSpPr>
        <xdr:cNvPr id="688" name="直線コネクタ 687"/>
        <xdr:cNvCxnSpPr/>
      </xdr:nvCxnSpPr>
      <xdr:spPr>
        <a:xfrm>
          <a:off x="15481300" y="16330448"/>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154876</xdr:rowOff>
    </xdr:from>
    <xdr:to>
      <xdr:col>22</xdr:col>
      <xdr:colOff>365125</xdr:colOff>
      <xdr:row>95</xdr:row>
      <xdr:rowOff>42698</xdr:rowOff>
    </xdr:to>
    <xdr:cxnSp macro="">
      <xdr:nvCxnSpPr>
        <xdr:cNvPr id="691" name="直線コネクタ 690"/>
        <xdr:cNvCxnSpPr/>
      </xdr:nvCxnSpPr>
      <xdr:spPr>
        <a:xfrm>
          <a:off x="14592300" y="16271176"/>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154876</xdr:rowOff>
    </xdr:from>
    <xdr:to>
      <xdr:col>21</xdr:col>
      <xdr:colOff>161925</xdr:colOff>
      <xdr:row>95</xdr:row>
      <xdr:rowOff>51372</xdr:rowOff>
    </xdr:to>
    <xdr:cxnSp macro="">
      <xdr:nvCxnSpPr>
        <xdr:cNvPr id="694" name="直線コネクタ 693"/>
        <xdr:cNvCxnSpPr/>
      </xdr:nvCxnSpPr>
      <xdr:spPr>
        <a:xfrm flipV="1">
          <a:off x="13703300" y="16271176"/>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51372</xdr:rowOff>
    </xdr:from>
    <xdr:to>
      <xdr:col>19</xdr:col>
      <xdr:colOff>644525</xdr:colOff>
      <xdr:row>95</xdr:row>
      <xdr:rowOff>151040</xdr:rowOff>
    </xdr:to>
    <xdr:cxnSp macro="">
      <xdr:nvCxnSpPr>
        <xdr:cNvPr id="697" name="直線コネクタ 696"/>
        <xdr:cNvCxnSpPr/>
      </xdr:nvCxnSpPr>
      <xdr:spPr>
        <a:xfrm flipV="1">
          <a:off x="12814300" y="16339122"/>
          <a:ext cx="889000" cy="9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13005</xdr:rowOff>
    </xdr:from>
    <xdr:to>
      <xdr:col>23</xdr:col>
      <xdr:colOff>568325</xdr:colOff>
      <xdr:row>95</xdr:row>
      <xdr:rowOff>114605</xdr:rowOff>
    </xdr:to>
    <xdr:sp macro="" textlink="">
      <xdr:nvSpPr>
        <xdr:cNvPr id="707" name="円/楕円 706"/>
        <xdr:cNvSpPr/>
      </xdr:nvSpPr>
      <xdr:spPr>
        <a:xfrm>
          <a:off x="162687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162882</xdr:rowOff>
    </xdr:from>
    <xdr:ext cx="534377" cy="259045"/>
    <xdr:sp macro="" textlink="">
      <xdr:nvSpPr>
        <xdr:cNvPr id="708" name="公債費該当値テキスト"/>
        <xdr:cNvSpPr txBox="1"/>
      </xdr:nvSpPr>
      <xdr:spPr>
        <a:xfrm>
          <a:off x="16370300" y="162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163348</xdr:rowOff>
    </xdr:from>
    <xdr:to>
      <xdr:col>22</xdr:col>
      <xdr:colOff>415925</xdr:colOff>
      <xdr:row>95</xdr:row>
      <xdr:rowOff>93498</xdr:rowOff>
    </xdr:to>
    <xdr:sp macro="" textlink="">
      <xdr:nvSpPr>
        <xdr:cNvPr id="709" name="円/楕円 708"/>
        <xdr:cNvSpPr/>
      </xdr:nvSpPr>
      <xdr:spPr>
        <a:xfrm>
          <a:off x="154305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110025</xdr:rowOff>
    </xdr:from>
    <xdr:ext cx="534377" cy="259045"/>
    <xdr:sp macro="" textlink="">
      <xdr:nvSpPr>
        <xdr:cNvPr id="710" name="テキスト ボックス 709"/>
        <xdr:cNvSpPr txBox="1"/>
      </xdr:nvSpPr>
      <xdr:spPr>
        <a:xfrm>
          <a:off x="15214111" y="160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104076</xdr:rowOff>
    </xdr:from>
    <xdr:to>
      <xdr:col>21</xdr:col>
      <xdr:colOff>212725</xdr:colOff>
      <xdr:row>95</xdr:row>
      <xdr:rowOff>34226</xdr:rowOff>
    </xdr:to>
    <xdr:sp macro="" textlink="">
      <xdr:nvSpPr>
        <xdr:cNvPr id="711" name="円/楕円 710"/>
        <xdr:cNvSpPr/>
      </xdr:nvSpPr>
      <xdr:spPr>
        <a:xfrm>
          <a:off x="14541500" y="162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50753</xdr:rowOff>
    </xdr:from>
    <xdr:ext cx="534377" cy="259045"/>
    <xdr:sp macro="" textlink="">
      <xdr:nvSpPr>
        <xdr:cNvPr id="712" name="テキスト ボックス 711"/>
        <xdr:cNvSpPr txBox="1"/>
      </xdr:nvSpPr>
      <xdr:spPr>
        <a:xfrm>
          <a:off x="14325111" y="15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572</xdr:rowOff>
    </xdr:from>
    <xdr:to>
      <xdr:col>20</xdr:col>
      <xdr:colOff>9525</xdr:colOff>
      <xdr:row>95</xdr:row>
      <xdr:rowOff>102172</xdr:rowOff>
    </xdr:to>
    <xdr:sp macro="" textlink="">
      <xdr:nvSpPr>
        <xdr:cNvPr id="713" name="円/楕円 712"/>
        <xdr:cNvSpPr/>
      </xdr:nvSpPr>
      <xdr:spPr>
        <a:xfrm>
          <a:off x="13652500" y="162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118699</xdr:rowOff>
    </xdr:from>
    <xdr:ext cx="534377" cy="259045"/>
    <xdr:sp macro="" textlink="">
      <xdr:nvSpPr>
        <xdr:cNvPr id="714" name="テキスト ボックス 713"/>
        <xdr:cNvSpPr txBox="1"/>
      </xdr:nvSpPr>
      <xdr:spPr>
        <a:xfrm>
          <a:off x="13436111" y="160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100240</xdr:rowOff>
    </xdr:from>
    <xdr:to>
      <xdr:col>18</xdr:col>
      <xdr:colOff>492125</xdr:colOff>
      <xdr:row>96</xdr:row>
      <xdr:rowOff>30390</xdr:rowOff>
    </xdr:to>
    <xdr:sp macro="" textlink="">
      <xdr:nvSpPr>
        <xdr:cNvPr id="715" name="円/楕円 714"/>
        <xdr:cNvSpPr/>
      </xdr:nvSpPr>
      <xdr:spPr>
        <a:xfrm>
          <a:off x="12763500" y="163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46917</xdr:rowOff>
    </xdr:from>
    <xdr:ext cx="534377" cy="259045"/>
    <xdr:sp macro="" textlink="">
      <xdr:nvSpPr>
        <xdr:cNvPr id="716" name="テキスト ボックス 715"/>
        <xdr:cNvSpPr txBox="1"/>
      </xdr:nvSpPr>
      <xdr:spPr>
        <a:xfrm>
          <a:off x="12547111" y="161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●労働費　緊急雇用創出事業の縮小やシルバー人材センターへの補助金減等により減少傾向となっている。今後も支出の適正化に努めていく。</a:t>
          </a:r>
        </a:p>
        <a:p>
          <a:r>
            <a:rPr kumimoji="1" lang="ja-JP" altLang="en-US" sz="1100">
              <a:latin typeface="+mn-ea"/>
              <a:ea typeface="+mn-ea"/>
            </a:rPr>
            <a:t>●総務費　ふるさと応援寄付金事業、小石原川ダム水源地域整備事業、地域振興基金・減債基金等への積立金の増により、前年度に比べ増となっている。また施設管理費が占める割合も大きいため、業務委託の仕様見直しや長期継続契約への切り替え等を検討・実施し、さらなる経費抑制を図る。</a:t>
          </a:r>
        </a:p>
        <a:p>
          <a:r>
            <a:rPr kumimoji="1" lang="ja-JP" altLang="en-US" sz="1100">
              <a:latin typeface="+mn-ea"/>
              <a:ea typeface="+mn-ea"/>
            </a:rPr>
            <a:t>●土木費　十文字公園整備事業、公営住宅建設事業、急傾斜地崩壊対策事業等により前年度に比べ増となっている。必要な事業量を見極め、過剰な施工実施とならないよう経費縮減に努める。</a:t>
          </a:r>
        </a:p>
        <a:p>
          <a:r>
            <a:rPr kumimoji="1" lang="ja-JP" altLang="en-US" sz="1100">
              <a:latin typeface="+mn-ea"/>
              <a:ea typeface="+mn-ea"/>
            </a:rPr>
            <a:t>●商工費　商工・観光関連団体への助成が主であり年度間の大きな変動はないが、平成</a:t>
          </a:r>
          <a:r>
            <a:rPr kumimoji="1" lang="en-US" altLang="ja-JP" sz="1100">
              <a:latin typeface="+mn-ea"/>
              <a:ea typeface="+mn-ea"/>
            </a:rPr>
            <a:t>28</a:t>
          </a:r>
          <a:r>
            <a:rPr kumimoji="1" lang="ja-JP" altLang="en-US" sz="1100">
              <a:latin typeface="+mn-ea"/>
              <a:ea typeface="+mn-ea"/>
            </a:rPr>
            <a:t>年度は平成</a:t>
          </a:r>
          <a:r>
            <a:rPr kumimoji="1" lang="en-US" altLang="ja-JP" sz="1100">
              <a:latin typeface="+mn-ea"/>
              <a:ea typeface="+mn-ea"/>
            </a:rPr>
            <a:t>27</a:t>
          </a:r>
          <a:r>
            <a:rPr kumimoji="1" lang="ja-JP" altLang="en-US" sz="1100">
              <a:latin typeface="+mn-ea"/>
              <a:ea typeface="+mn-ea"/>
            </a:rPr>
            <a:t>年度に実施した地方創生関連の補助金が減となったことにより、一人当たりコストが減少している。通年の支出である補助金については交付団体の財務状態を見極め、過剰な支出のないよう適正化に努める。</a:t>
          </a:r>
        </a:p>
        <a:p>
          <a:r>
            <a:rPr kumimoji="1" lang="ja-JP" altLang="en-US" sz="1100">
              <a:latin typeface="+mn-ea"/>
              <a:ea typeface="+mn-ea"/>
            </a:rPr>
            <a:t>●消防費　平成</a:t>
          </a:r>
          <a:r>
            <a:rPr kumimoji="1" lang="en-US" altLang="ja-JP" sz="1100">
              <a:latin typeface="+mn-ea"/>
              <a:ea typeface="+mn-ea"/>
            </a:rPr>
            <a:t>28</a:t>
          </a:r>
          <a:r>
            <a:rPr kumimoji="1" lang="ja-JP" altLang="en-US" sz="1100">
              <a:latin typeface="+mn-ea"/>
              <a:ea typeface="+mn-ea"/>
            </a:rPr>
            <a:t>年度は類似団体平均を下回っているが、一部事務組合への負担金が多くを占めているため、今後大きく減となる見込みは少ない。</a:t>
          </a:r>
        </a:p>
        <a:p>
          <a:r>
            <a:rPr kumimoji="1" lang="ja-JP" altLang="en-US" sz="1100">
              <a:latin typeface="+mn-ea"/>
              <a:ea typeface="+mn-ea"/>
            </a:rPr>
            <a:t>●民生費　平成</a:t>
          </a:r>
          <a:r>
            <a:rPr kumimoji="1" lang="en-US" altLang="ja-JP" sz="1100">
              <a:latin typeface="+mn-ea"/>
              <a:ea typeface="+mn-ea"/>
            </a:rPr>
            <a:t>28</a:t>
          </a:r>
          <a:r>
            <a:rPr kumimoji="1" lang="ja-JP" altLang="en-US" sz="1100">
              <a:latin typeface="+mn-ea"/>
              <a:ea typeface="+mn-ea"/>
            </a:rPr>
            <a:t>年度は類似団体平均とほぼ同水準となっているが、将来的に各種制度の利用者増が見込まれるため、受給時の審査等適正化を図っていく。また利用者の減等による保育所統廃合も含め、適正な施設管理運営を行い、不要な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財政調整基金については、取崩しを行わず、</a:t>
          </a:r>
          <a:r>
            <a:rPr kumimoji="1" lang="en-US" altLang="ja-JP" sz="1100">
              <a:latin typeface="+mn-ea"/>
              <a:ea typeface="+mn-ea"/>
            </a:rPr>
            <a:t>0.3</a:t>
          </a:r>
          <a:r>
            <a:rPr kumimoji="1" lang="ja-JP" altLang="en-US" sz="1100">
              <a:latin typeface="+mn-ea"/>
              <a:ea typeface="+mn-ea"/>
            </a:rPr>
            <a:t>億円の利息積立ができたことにより</a:t>
          </a:r>
          <a:r>
            <a:rPr kumimoji="1" lang="en-US" altLang="ja-JP" sz="1100">
              <a:latin typeface="+mn-ea"/>
              <a:ea typeface="+mn-ea"/>
            </a:rPr>
            <a:t>43.1</a:t>
          </a:r>
          <a:r>
            <a:rPr kumimoji="1" lang="ja-JP" altLang="en-US" sz="1100">
              <a:latin typeface="+mn-ea"/>
              <a:ea typeface="+mn-ea"/>
            </a:rPr>
            <a:t>億円となっており、標準財政規模比では</a:t>
          </a:r>
          <a:r>
            <a:rPr kumimoji="1" lang="en-US" altLang="ja-JP" sz="1100">
              <a:latin typeface="+mn-ea"/>
              <a:ea typeface="+mn-ea"/>
            </a:rPr>
            <a:t>28.15</a:t>
          </a:r>
          <a:r>
            <a:rPr kumimoji="1" lang="ja-JP" altLang="en-US" sz="1100">
              <a:latin typeface="+mn-ea"/>
              <a:ea typeface="+mn-ea"/>
            </a:rPr>
            <a:t>％となっている。</a:t>
          </a:r>
        </a:p>
        <a:p>
          <a:r>
            <a:rPr kumimoji="1" lang="ja-JP" altLang="en-US" sz="1100">
              <a:latin typeface="+mn-ea"/>
              <a:ea typeface="+mn-ea"/>
            </a:rPr>
            <a:t>　実質収支額の標準財政規模比は、前年度比</a:t>
          </a:r>
          <a:r>
            <a:rPr kumimoji="1" lang="en-US" altLang="ja-JP" sz="1100">
              <a:latin typeface="+mn-ea"/>
              <a:ea typeface="+mn-ea"/>
            </a:rPr>
            <a:t>1.4</a:t>
          </a:r>
          <a:r>
            <a:rPr kumimoji="1" lang="ja-JP" altLang="en-US" sz="1100">
              <a:latin typeface="+mn-ea"/>
              <a:ea typeface="+mn-ea"/>
            </a:rPr>
            <a:t>％改善している。これは地方税や自動車取得税交付金等の歳入増や、公債費の元利償還金や秋月博物館建設事業等の歳出減によるものである。</a:t>
          </a:r>
        </a:p>
        <a:p>
          <a:r>
            <a:rPr kumimoji="1" lang="ja-JP" altLang="en-US" sz="1100">
              <a:latin typeface="+mn-ea"/>
              <a:ea typeface="+mn-ea"/>
            </a:rPr>
            <a:t>　今後も事業精査による歳出抑制や国県補助金等の歳入確保に努め、健全な財政運営を図っていく。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現在赤字となっている特別会計は国民健康保険特別会計（事業勘定）のみで、それ以外は黒字での運営となっている。</a:t>
          </a:r>
        </a:p>
        <a:p>
          <a:r>
            <a:rPr kumimoji="1" lang="ja-JP" altLang="en-US" sz="1100">
              <a:latin typeface="+mn-ea"/>
              <a:ea typeface="+mn-ea"/>
            </a:rPr>
            <a:t>　医療費の増が赤字の主な原因であり、赤字補てんを目的として一般会計からの繰入を昨年に引き続き行った。</a:t>
          </a:r>
        </a:p>
        <a:p>
          <a:r>
            <a:rPr kumimoji="1" lang="ja-JP" altLang="en-US" sz="1100">
              <a:latin typeface="+mn-ea"/>
              <a:ea typeface="+mn-ea"/>
            </a:rPr>
            <a:t>　現在医療費適正化のため、頻回受診の指導や、特定健診の受診勧奨、保険税徴収の強化等黒字化に向けて鋭意取り組みを進めている。</a:t>
          </a:r>
        </a:p>
        <a:p>
          <a:r>
            <a:rPr kumimoji="1" lang="ja-JP" altLang="en-US" sz="1100">
              <a:latin typeface="+mn-ea"/>
              <a:ea typeface="+mn-ea"/>
            </a:rPr>
            <a:t>　そのほかの会計については、例年同様の標準財政規模比率で推移している。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29986856</v>
      </c>
      <c r="BO4" s="351"/>
      <c r="BP4" s="351"/>
      <c r="BQ4" s="351"/>
      <c r="BR4" s="351"/>
      <c r="BS4" s="351"/>
      <c r="BT4" s="351"/>
      <c r="BU4" s="352"/>
      <c r="BV4" s="350">
        <v>28418060</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3.8</v>
      </c>
      <c r="CU4" s="357"/>
      <c r="CV4" s="357"/>
      <c r="CW4" s="357"/>
      <c r="CX4" s="357"/>
      <c r="CY4" s="357"/>
      <c r="CZ4" s="357"/>
      <c r="DA4" s="358"/>
      <c r="DB4" s="356">
        <v>2.4</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29287001</v>
      </c>
      <c r="BO5" s="388"/>
      <c r="BP5" s="388"/>
      <c r="BQ5" s="388"/>
      <c r="BR5" s="388"/>
      <c r="BS5" s="388"/>
      <c r="BT5" s="388"/>
      <c r="BU5" s="389"/>
      <c r="BV5" s="387">
        <v>27739522</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90.9</v>
      </c>
      <c r="CU5" s="385"/>
      <c r="CV5" s="385"/>
      <c r="CW5" s="385"/>
      <c r="CX5" s="385"/>
      <c r="CY5" s="385"/>
      <c r="CZ5" s="385"/>
      <c r="DA5" s="386"/>
      <c r="DB5" s="384">
        <v>89.9</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699855</v>
      </c>
      <c r="BO6" s="388"/>
      <c r="BP6" s="388"/>
      <c r="BQ6" s="388"/>
      <c r="BR6" s="388"/>
      <c r="BS6" s="388"/>
      <c r="BT6" s="388"/>
      <c r="BU6" s="389"/>
      <c r="BV6" s="387">
        <v>678538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96.3</v>
      </c>
      <c r="CU6" s="425"/>
      <c r="CV6" s="425"/>
      <c r="CW6" s="425"/>
      <c r="CX6" s="425"/>
      <c r="CY6" s="425"/>
      <c r="CZ6" s="425"/>
      <c r="DA6" s="426"/>
      <c r="DB6" s="424">
        <v>96.2</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113779</v>
      </c>
      <c r="BO7" s="388"/>
      <c r="BP7" s="388"/>
      <c r="BQ7" s="388"/>
      <c r="BR7" s="388"/>
      <c r="BS7" s="388"/>
      <c r="BT7" s="388"/>
      <c r="BU7" s="389"/>
      <c r="BV7" s="387">
        <v>299550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15312594</v>
      </c>
      <c r="CU7" s="388"/>
      <c r="CV7" s="388"/>
      <c r="CW7" s="388"/>
      <c r="CX7" s="388"/>
      <c r="CY7" s="388"/>
      <c r="CZ7" s="388"/>
      <c r="DA7" s="389"/>
      <c r="DB7" s="387">
        <v>15574544</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586076</v>
      </c>
      <c r="BO8" s="388"/>
      <c r="BP8" s="388"/>
      <c r="BQ8" s="388"/>
      <c r="BR8" s="388"/>
      <c r="BS8" s="388"/>
      <c r="BT8" s="388"/>
      <c r="BU8" s="389"/>
      <c r="BV8" s="387">
        <v>378988</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0.54</v>
      </c>
      <c r="CU8" s="428"/>
      <c r="CV8" s="428"/>
      <c r="CW8" s="428"/>
      <c r="CX8" s="428"/>
      <c r="CY8" s="428"/>
      <c r="CZ8" s="428"/>
      <c r="DA8" s="429"/>
      <c r="DB8" s="427">
        <v>0.55000000000000004</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52444</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207088</v>
      </c>
      <c r="BO9" s="388"/>
      <c r="BP9" s="388"/>
      <c r="BQ9" s="388"/>
      <c r="BR9" s="388"/>
      <c r="BS9" s="388"/>
      <c r="BT9" s="388"/>
      <c r="BU9" s="389"/>
      <c r="BV9" s="387">
        <v>176420</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15.7</v>
      </c>
      <c r="CU9" s="385"/>
      <c r="CV9" s="385"/>
      <c r="CW9" s="385"/>
      <c r="CX9" s="385"/>
      <c r="CY9" s="385"/>
      <c r="CZ9" s="385"/>
      <c r="DA9" s="386"/>
      <c r="DB9" s="384">
        <v>16.100000000000001</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56355</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37564</v>
      </c>
      <c r="BO10" s="388"/>
      <c r="BP10" s="388"/>
      <c r="BQ10" s="388"/>
      <c r="BR10" s="388"/>
      <c r="BS10" s="388"/>
      <c r="BT10" s="388"/>
      <c r="BU10" s="389"/>
      <c r="BV10" s="387">
        <v>30588</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v>170267</v>
      </c>
      <c r="BO11" s="388"/>
      <c r="BP11" s="388"/>
      <c r="BQ11" s="388"/>
      <c r="BR11" s="388"/>
      <c r="BS11" s="388"/>
      <c r="BT11" s="388"/>
      <c r="BU11" s="389"/>
      <c r="BV11" s="387">
        <v>261111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54740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54345</v>
      </c>
      <c r="S13" s="469"/>
      <c r="T13" s="469"/>
      <c r="U13" s="469"/>
      <c r="V13" s="470"/>
      <c r="W13" s="403" t="s">
        <v>124</v>
      </c>
      <c r="X13" s="404"/>
      <c r="Y13" s="404"/>
      <c r="Z13" s="404"/>
      <c r="AA13" s="404"/>
      <c r="AB13" s="394"/>
      <c r="AC13" s="438">
        <v>3666</v>
      </c>
      <c r="AD13" s="439"/>
      <c r="AE13" s="439"/>
      <c r="AF13" s="439"/>
      <c r="AG13" s="478"/>
      <c r="AH13" s="438">
        <v>4141</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414919</v>
      </c>
      <c r="BO13" s="388"/>
      <c r="BP13" s="388"/>
      <c r="BQ13" s="388"/>
      <c r="BR13" s="388"/>
      <c r="BS13" s="388"/>
      <c r="BT13" s="388"/>
      <c r="BU13" s="389"/>
      <c r="BV13" s="387">
        <v>468119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8.6</v>
      </c>
      <c r="CU13" s="385"/>
      <c r="CV13" s="385"/>
      <c r="CW13" s="385"/>
      <c r="CX13" s="385"/>
      <c r="CY13" s="385"/>
      <c r="CZ13" s="385"/>
      <c r="DA13" s="386"/>
      <c r="DB13" s="384">
        <v>8.4</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55322</v>
      </c>
      <c r="S14" s="469"/>
      <c r="T14" s="469"/>
      <c r="U14" s="469"/>
      <c r="V14" s="470"/>
      <c r="W14" s="377"/>
      <c r="X14" s="378"/>
      <c r="Y14" s="378"/>
      <c r="Z14" s="378"/>
      <c r="AA14" s="378"/>
      <c r="AB14" s="367"/>
      <c r="AC14" s="471">
        <v>15</v>
      </c>
      <c r="AD14" s="472"/>
      <c r="AE14" s="472"/>
      <c r="AF14" s="472"/>
      <c r="AG14" s="473"/>
      <c r="AH14" s="471">
        <v>15.6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31.3</v>
      </c>
      <c r="CU14" s="483"/>
      <c r="CV14" s="483"/>
      <c r="CW14" s="483"/>
      <c r="CX14" s="483"/>
      <c r="CY14" s="483"/>
      <c r="CZ14" s="483"/>
      <c r="DA14" s="484"/>
      <c r="DB14" s="482">
        <v>32.9</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54978</v>
      </c>
      <c r="S15" s="469"/>
      <c r="T15" s="469"/>
      <c r="U15" s="469"/>
      <c r="V15" s="470"/>
      <c r="W15" s="403" t="s">
        <v>130</v>
      </c>
      <c r="X15" s="404"/>
      <c r="Y15" s="404"/>
      <c r="Z15" s="404"/>
      <c r="AA15" s="404"/>
      <c r="AB15" s="394"/>
      <c r="AC15" s="438">
        <v>6216</v>
      </c>
      <c r="AD15" s="439"/>
      <c r="AE15" s="439"/>
      <c r="AF15" s="439"/>
      <c r="AG15" s="478"/>
      <c r="AH15" s="438">
        <v>6612</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6339416</v>
      </c>
      <c r="BO15" s="351"/>
      <c r="BP15" s="351"/>
      <c r="BQ15" s="351"/>
      <c r="BR15" s="351"/>
      <c r="BS15" s="351"/>
      <c r="BT15" s="351"/>
      <c r="BU15" s="352"/>
      <c r="BV15" s="350">
        <v>6398978</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25.4</v>
      </c>
      <c r="AD16" s="472"/>
      <c r="AE16" s="472"/>
      <c r="AF16" s="472"/>
      <c r="AG16" s="473"/>
      <c r="AH16" s="471">
        <v>24.9</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12018937</v>
      </c>
      <c r="BO16" s="388"/>
      <c r="BP16" s="388"/>
      <c r="BQ16" s="388"/>
      <c r="BR16" s="388"/>
      <c r="BS16" s="388"/>
      <c r="BT16" s="388"/>
      <c r="BU16" s="389"/>
      <c r="BV16" s="387">
        <v>11829093</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14591</v>
      </c>
      <c r="AD17" s="439"/>
      <c r="AE17" s="439"/>
      <c r="AF17" s="439"/>
      <c r="AG17" s="478"/>
      <c r="AH17" s="438">
        <v>15810</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8064050</v>
      </c>
      <c r="BO17" s="388"/>
      <c r="BP17" s="388"/>
      <c r="BQ17" s="388"/>
      <c r="BR17" s="388"/>
      <c r="BS17" s="388"/>
      <c r="BT17" s="388"/>
      <c r="BU17" s="389"/>
      <c r="BV17" s="387">
        <v>8136234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246.71</v>
      </c>
      <c r="M18" s="500"/>
      <c r="N18" s="500"/>
      <c r="O18" s="500"/>
      <c r="P18" s="500"/>
      <c r="Q18" s="500"/>
      <c r="R18" s="501"/>
      <c r="S18" s="501"/>
      <c r="T18" s="501"/>
      <c r="U18" s="501"/>
      <c r="V18" s="502"/>
      <c r="W18" s="405"/>
      <c r="X18" s="406"/>
      <c r="Y18" s="406"/>
      <c r="Z18" s="406"/>
      <c r="AA18" s="406"/>
      <c r="AB18" s="397"/>
      <c r="AC18" s="503">
        <v>59.6</v>
      </c>
      <c r="AD18" s="504"/>
      <c r="AE18" s="504"/>
      <c r="AF18" s="504"/>
      <c r="AG18" s="505"/>
      <c r="AH18" s="503">
        <v>59.5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14272271</v>
      </c>
      <c r="BO18" s="388"/>
      <c r="BP18" s="388"/>
      <c r="BQ18" s="388"/>
      <c r="BR18" s="388"/>
      <c r="BS18" s="388"/>
      <c r="BT18" s="388"/>
      <c r="BU18" s="389"/>
      <c r="BV18" s="387">
        <v>14416226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213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17847117</v>
      </c>
      <c r="BO19" s="388"/>
      <c r="BP19" s="388"/>
      <c r="BQ19" s="388"/>
      <c r="BR19" s="388"/>
      <c r="BS19" s="388"/>
      <c r="BT19" s="388"/>
      <c r="BU19" s="389"/>
      <c r="BV19" s="387">
        <v>18268305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19088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27123976</v>
      </c>
      <c r="BO23" s="388"/>
      <c r="BP23" s="388"/>
      <c r="BQ23" s="388"/>
      <c r="BR23" s="388"/>
      <c r="BS23" s="388"/>
      <c r="BT23" s="388"/>
      <c r="BU23" s="389"/>
      <c r="BV23" s="387">
        <v>25893612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8430</v>
      </c>
      <c r="R24" s="439"/>
      <c r="S24" s="439"/>
      <c r="T24" s="439"/>
      <c r="U24" s="439"/>
      <c r="V24" s="478"/>
      <c r="W24" s="533"/>
      <c r="X24" s="521"/>
      <c r="Y24" s="522"/>
      <c r="Z24" s="437" t="s">
        <v>154</v>
      </c>
      <c r="AA24" s="417"/>
      <c r="AB24" s="417"/>
      <c r="AC24" s="417"/>
      <c r="AD24" s="417"/>
      <c r="AE24" s="417"/>
      <c r="AF24" s="417"/>
      <c r="AG24" s="418"/>
      <c r="AH24" s="438">
        <v>403</v>
      </c>
      <c r="AI24" s="439"/>
      <c r="AJ24" s="439"/>
      <c r="AK24" s="439"/>
      <c r="AL24" s="478"/>
      <c r="AM24" s="438">
        <v>1322243</v>
      </c>
      <c r="AN24" s="439"/>
      <c r="AO24" s="439"/>
      <c r="AP24" s="439"/>
      <c r="AQ24" s="439"/>
      <c r="AR24" s="478"/>
      <c r="AS24" s="438">
        <v>3281</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24890824</v>
      </c>
      <c r="BO24" s="388"/>
      <c r="BP24" s="388"/>
      <c r="BQ24" s="388"/>
      <c r="BR24" s="388"/>
      <c r="BS24" s="388"/>
      <c r="BT24" s="388"/>
      <c r="BU24" s="389"/>
      <c r="BV24" s="387">
        <v>24307065</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6830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1070274</v>
      </c>
      <c r="BO25" s="351"/>
      <c r="BP25" s="351"/>
      <c r="BQ25" s="351"/>
      <c r="BR25" s="351"/>
      <c r="BS25" s="351"/>
      <c r="BT25" s="351"/>
      <c r="BU25" s="352"/>
      <c r="BV25" s="350">
        <v>1310852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6100</v>
      </c>
      <c r="R26" s="439"/>
      <c r="S26" s="439"/>
      <c r="T26" s="439"/>
      <c r="U26" s="439"/>
      <c r="V26" s="478"/>
      <c r="W26" s="533"/>
      <c r="X26" s="521"/>
      <c r="Y26" s="522"/>
      <c r="Z26" s="437" t="s">
        <v>160</v>
      </c>
      <c r="AA26" s="543"/>
      <c r="AB26" s="543"/>
      <c r="AC26" s="543"/>
      <c r="AD26" s="543"/>
      <c r="AE26" s="543"/>
      <c r="AF26" s="543"/>
      <c r="AG26" s="544"/>
      <c r="AH26" s="438">
        <v>10</v>
      </c>
      <c r="AI26" s="439"/>
      <c r="AJ26" s="439"/>
      <c r="AK26" s="439"/>
      <c r="AL26" s="478"/>
      <c r="AM26" s="438">
        <v>37680</v>
      </c>
      <c r="AN26" s="439"/>
      <c r="AO26" s="439"/>
      <c r="AP26" s="439"/>
      <c r="AQ26" s="439"/>
      <c r="AR26" s="478"/>
      <c r="AS26" s="438">
        <v>3768</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4670</v>
      </c>
      <c r="R27" s="439"/>
      <c r="S27" s="439"/>
      <c r="T27" s="439"/>
      <c r="U27" s="439"/>
      <c r="V27" s="478"/>
      <c r="W27" s="533"/>
      <c r="X27" s="521"/>
      <c r="Y27" s="522"/>
      <c r="Z27" s="437" t="s">
        <v>163</v>
      </c>
      <c r="AA27" s="417"/>
      <c r="AB27" s="417"/>
      <c r="AC27" s="417"/>
      <c r="AD27" s="417"/>
      <c r="AE27" s="417"/>
      <c r="AF27" s="417"/>
      <c r="AG27" s="418"/>
      <c r="AH27" s="438">
        <v>2</v>
      </c>
      <c r="AI27" s="439"/>
      <c r="AJ27" s="439"/>
      <c r="AK27" s="439"/>
      <c r="AL27" s="478"/>
      <c r="AM27" s="438" t="s">
        <v>164</v>
      </c>
      <c r="AN27" s="439"/>
      <c r="AO27" s="439"/>
      <c r="AP27" s="439"/>
      <c r="AQ27" s="439"/>
      <c r="AR27" s="478"/>
      <c r="AS27" s="438" t="s">
        <v>164</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t="s">
        <v>121</v>
      </c>
      <c r="BO27" s="557"/>
      <c r="BP27" s="557"/>
      <c r="BQ27" s="557"/>
      <c r="BR27" s="557"/>
      <c r="BS27" s="557"/>
      <c r="BT27" s="557"/>
      <c r="BU27" s="558"/>
      <c r="BV27" s="556" t="s">
        <v>121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4130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4310097</v>
      </c>
      <c r="BO28" s="351"/>
      <c r="BP28" s="351"/>
      <c r="BQ28" s="351"/>
      <c r="BR28" s="351"/>
      <c r="BS28" s="351"/>
      <c r="BT28" s="351"/>
      <c r="BU28" s="352"/>
      <c r="BV28" s="350">
        <v>4272533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18</v>
      </c>
      <c r="M29" s="439"/>
      <c r="N29" s="439"/>
      <c r="O29" s="439"/>
      <c r="P29" s="478"/>
      <c r="Q29" s="438">
        <v>3860</v>
      </c>
      <c r="R29" s="439"/>
      <c r="S29" s="439"/>
      <c r="T29" s="439"/>
      <c r="U29" s="439"/>
      <c r="V29" s="478"/>
      <c r="W29" s="534"/>
      <c r="X29" s="535"/>
      <c r="Y29" s="536"/>
      <c r="Z29" s="437" t="s">
        <v>171</v>
      </c>
      <c r="AA29" s="417"/>
      <c r="AB29" s="417"/>
      <c r="AC29" s="417"/>
      <c r="AD29" s="417"/>
      <c r="AE29" s="417"/>
      <c r="AF29" s="417"/>
      <c r="AG29" s="418"/>
      <c r="AH29" s="438">
        <v>405</v>
      </c>
      <c r="AI29" s="439"/>
      <c r="AJ29" s="439"/>
      <c r="AK29" s="439"/>
      <c r="AL29" s="478"/>
      <c r="AM29" s="438">
        <v>1330579</v>
      </c>
      <c r="AN29" s="439"/>
      <c r="AO29" s="439"/>
      <c r="AP29" s="439"/>
      <c r="AQ29" s="439"/>
      <c r="AR29" s="478"/>
      <c r="AS29" s="438">
        <v>3285</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1273507</v>
      </c>
      <c r="BO29" s="388"/>
      <c r="BP29" s="388"/>
      <c r="BQ29" s="388"/>
      <c r="BR29" s="388"/>
      <c r="BS29" s="388"/>
      <c r="BT29" s="388"/>
      <c r="BU29" s="389"/>
      <c r="BV29" s="387">
        <v>1231024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100.8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7816288</v>
      </c>
      <c r="BO30" s="557"/>
      <c r="BP30" s="557"/>
      <c r="BQ30" s="557"/>
      <c r="BR30" s="557"/>
      <c r="BS30" s="557"/>
      <c r="BT30" s="557"/>
      <c r="BU30" s="558"/>
      <c r="BV30" s="556">
        <v>7560218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国民健康保険特別会計（事業勘定）</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IF('各会計、関係団体の財政状況及び健全化判断比率'!B33="","",'各会計、関係団体の財政状況及び健全化判断比率'!B33)</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IF('各会計、関係団体の財政状況及び健全化判断比率'!B35="","",'各会計、関係団体の財政状況及び健全化判断比率'!B35)</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15</v>
      </c>
      <c r="BX34" s="568"/>
      <c r="BY34" s="569" t="str">
        <f>IF('各会計、関係団体の財政状況及び健全化判断比率'!B68="","",'各会計、関係団体の財政状況及び健全化判断比率'!B68)</f>
        <v>久留米市外三市町高等学校組合</v>
      </c>
      <c r="BZ34" s="569"/>
      <c r="CA34" s="569"/>
      <c r="CB34" s="569"/>
      <c r="CC34" s="569"/>
      <c r="CD34" s="569"/>
      <c r="CE34" s="569"/>
      <c r="CF34" s="569"/>
      <c r="CG34" s="569"/>
      <c r="CH34" s="569"/>
      <c r="CI34" s="569"/>
      <c r="CJ34" s="569"/>
      <c r="CK34" s="569"/>
      <c r="CL34" s="569"/>
      <c r="CM34" s="569"/>
      <c r="CN34" s="167"/>
      <c r="CO34" s="568">
        <f>IF(CQ34="","",MAX(C34:D43,U34:V43,AM34:AN43,BE34:BF43,BW34:BX43)+1)</f>
        <v>25</v>
      </c>
      <c r="CP34" s="568"/>
      <c r="CQ34" s="569" t="str">
        <f>IF('各会計、関係団体の財政状況及び健全化判断比率'!BS7="","",'各会計、関係団体の財政状況及び健全化判断比率'!BS7)</f>
        <v>甘木鉄道</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住宅新築資金等貸付特別会計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国民健康保険特別会計（直営診療施設勘定）</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IF('各会計、関係団体の財政状況及び健全化判断比率'!B34="","",'各会計、関係団体の財政状況及び健全化判断比率'!B34)</f>
        <v>工業用水道事業会計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IF('各会計、関係団体の財政状況及び健全化判断比率'!B36="","",'各会計、関係団体の財政状況及び健全化判断比率'!B36)</f>
        <v>下水道事業特別会計</v>
      </c>
      <c r="BH35" s="569"/>
      <c r="BI35" s="569"/>
      <c r="BJ35" s="569"/>
      <c r="BK35" s="569"/>
      <c r="BL35" s="569"/>
      <c r="BM35" s="569"/>
      <c r="BN35" s="569"/>
      <c r="BO35" s="569"/>
      <c r="BP35" s="569"/>
      <c r="BQ35" s="569"/>
      <c r="BR35" s="569"/>
      <c r="BS35" s="569"/>
      <c r="BT35" s="569"/>
      <c r="BU35" s="569"/>
      <c r="BV35" s="167"/>
      <c r="BW35" s="568">
        <f t="shared" ref="BW35:BW43" si="2">IF(BY35="","",BW34+1)</f>
        <v>16</v>
      </c>
      <c r="BX35" s="568"/>
      <c r="BY35" s="569" t="str">
        <f>IF('各会計、関係団体の財政状況及び健全化判断比率'!B69="","",'各会計、関係団体の財政状況及び健全化判断比率'!B69)</f>
        <v>福岡県市町村消防団員等公務災害補償組合</v>
      </c>
      <c r="BZ35" s="569"/>
      <c r="CA35" s="569"/>
      <c r="CB35" s="569"/>
      <c r="CC35" s="569"/>
      <c r="CD35" s="569"/>
      <c r="CE35" s="569"/>
      <c r="CF35" s="569"/>
      <c r="CG35" s="569"/>
      <c r="CH35" s="569"/>
      <c r="CI35" s="569"/>
      <c r="CJ35" s="569"/>
      <c r="CK35" s="569"/>
      <c r="CL35" s="569"/>
      <c r="CM35" s="569"/>
      <c r="CN35" s="167"/>
      <c r="CO35" s="568">
        <f t="shared" ref="CO35:CO43" si="3">IF(CQ35="","",CO34+1)</f>
        <v>26</v>
      </c>
      <c r="CP35" s="568"/>
      <c r="CQ35" s="569" t="str">
        <f>IF('各会計、関係団体の財政状況及び健全化判断比率'!BS8="","",'各会計、関係団体の財政状況及び健全化判断比率'!BS8)</f>
        <v>あまぎ水の文化村</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IF('各会計、関係団体の財政状況及び健全化判断比率'!B37="","",'各会計、関係団体の財政状況及び健全化判断比率'!B37)</f>
        <v>農業集落排水事業特別会計</v>
      </c>
      <c r="BH36" s="569"/>
      <c r="BI36" s="569"/>
      <c r="BJ36" s="569"/>
      <c r="BK36" s="569"/>
      <c r="BL36" s="569"/>
      <c r="BM36" s="569"/>
      <c r="BN36" s="569"/>
      <c r="BO36" s="569"/>
      <c r="BP36" s="569"/>
      <c r="BQ36" s="569"/>
      <c r="BR36" s="569"/>
      <c r="BS36" s="569"/>
      <c r="BT36" s="569"/>
      <c r="BU36" s="569"/>
      <c r="BV36" s="167"/>
      <c r="BW36" s="568">
        <f t="shared" si="2"/>
        <v>17</v>
      </c>
      <c r="BX36" s="568"/>
      <c r="BY36" s="569" t="str">
        <f>IF('各会計、関係団体の財政状況及び健全化判断比率'!B70="","",'各会計、関係団体の財政状況及び健全化判断比率'!B70)</f>
        <v>福岡県市町村職員退職手当組合（一般会計）</v>
      </c>
      <c r="BZ36" s="569"/>
      <c r="CA36" s="569"/>
      <c r="CB36" s="569"/>
      <c r="CC36" s="569"/>
      <c r="CD36" s="569"/>
      <c r="CE36" s="569"/>
      <c r="CF36" s="569"/>
      <c r="CG36" s="569"/>
      <c r="CH36" s="569"/>
      <c r="CI36" s="569"/>
      <c r="CJ36" s="569"/>
      <c r="CK36" s="569"/>
      <c r="CL36" s="569"/>
      <c r="CM36" s="569"/>
      <c r="CN36" s="167"/>
      <c r="CO36" s="568">
        <f t="shared" si="3"/>
        <v>27</v>
      </c>
      <c r="CP36" s="568"/>
      <c r="CQ36" s="569" t="str">
        <f>IF('各会計、関係団体の財政状況及び健全化判断比率'!BS9="","",'各会計、関係団体の財政状況及び健全化判断比率'!BS9)</f>
        <v>ガマダス</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介護保険特別会計（保険事業勘定）</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13</v>
      </c>
      <c r="BF37" s="568"/>
      <c r="BG37" s="569" t="str">
        <f>IF('各会計、関係団体の財政状況及び健全化判断比率'!B38="","",'各会計、関係団体の財政状況及び健全化判断比率'!B38)</f>
        <v>個別排水事業特別会計</v>
      </c>
      <c r="BH37" s="569"/>
      <c r="BI37" s="569"/>
      <c r="BJ37" s="569"/>
      <c r="BK37" s="569"/>
      <c r="BL37" s="569"/>
      <c r="BM37" s="569"/>
      <c r="BN37" s="569"/>
      <c r="BO37" s="569"/>
      <c r="BP37" s="569"/>
      <c r="BQ37" s="569"/>
      <c r="BR37" s="569"/>
      <c r="BS37" s="569"/>
      <c r="BT37" s="569"/>
      <c r="BU37" s="569"/>
      <c r="BV37" s="167"/>
      <c r="BW37" s="568">
        <f t="shared" si="2"/>
        <v>18</v>
      </c>
      <c r="BX37" s="568"/>
      <c r="BY37" s="569" t="str">
        <f>IF('各会計、関係団体の財政状況及び健全化判断比率'!B71="","",'各会計、関係団体の財政状況及び健全化判断比率'!B71)</f>
        <v>福岡県市町村職員退職手当組合（基金特別会計）</v>
      </c>
      <c r="BZ37" s="569"/>
      <c r="CA37" s="569"/>
      <c r="CB37" s="569"/>
      <c r="CC37" s="569"/>
      <c r="CD37" s="569"/>
      <c r="CE37" s="569"/>
      <c r="CF37" s="569"/>
      <c r="CG37" s="569"/>
      <c r="CH37" s="569"/>
      <c r="CI37" s="569"/>
      <c r="CJ37" s="569"/>
      <c r="CK37" s="569"/>
      <c r="CL37" s="569"/>
      <c r="CM37" s="569"/>
      <c r="CN37" s="167"/>
      <c r="CO37" s="568">
        <f t="shared" si="3"/>
        <v>28</v>
      </c>
      <c r="CP37" s="568"/>
      <c r="CQ37" s="569" t="str">
        <f>IF('各会計、関係団体の財政状況及び健全化判断比率'!BS10="","",'各会計、関係団体の財政状況及び健全化判断比率'!BS10)</f>
        <v>三連水車の里あさくら</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7</v>
      </c>
      <c r="V38" s="568"/>
      <c r="W38" s="569" t="str">
        <f>IF('各会計、関係団体の財政状況及び健全化判断比率'!B32="","",'各会計、関係団体の財政状況及び健全化判断比率'!B32)</f>
        <v>介護保険特別会計（介護サービス事業勘定）</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14</v>
      </c>
      <c r="BF38" s="568"/>
      <c r="BG38" s="569" t="str">
        <f>IF('各会計、関係団体の財政状況及び健全化判断比率'!B39="","",'各会計、関係団体の財政状況及び健全化判断比率'!B39)</f>
        <v>工業用地造成事業特別会計</v>
      </c>
      <c r="BH38" s="569"/>
      <c r="BI38" s="569"/>
      <c r="BJ38" s="569"/>
      <c r="BK38" s="569"/>
      <c r="BL38" s="569"/>
      <c r="BM38" s="569"/>
      <c r="BN38" s="569"/>
      <c r="BO38" s="569"/>
      <c r="BP38" s="569"/>
      <c r="BQ38" s="569"/>
      <c r="BR38" s="569"/>
      <c r="BS38" s="569"/>
      <c r="BT38" s="569"/>
      <c r="BU38" s="569"/>
      <c r="BV38" s="167"/>
      <c r="BW38" s="568">
        <f t="shared" si="2"/>
        <v>19</v>
      </c>
      <c r="BX38" s="568"/>
      <c r="BY38" s="569" t="str">
        <f>IF('各会計、関係団体の財政状況及び健全化判断比率'!B72="","",'各会計、関係団体の財政状況及び健全化判断比率'!B72)</f>
        <v>甘木・朝倉広域市町村圏事務組合（一般会計）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20</v>
      </c>
      <c r="BX39" s="568"/>
      <c r="BY39" s="569" t="str">
        <f>IF('各会計、関係団体の財政状況及び健全化判断比率'!B73="","",'各会計、関係団体の財政状況及び健全化判断比率'!B73)</f>
        <v>甘木・朝倉広域市町村圏事務組合（消防特別会計）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21</v>
      </c>
      <c r="BX40" s="568"/>
      <c r="BY40" s="569" t="str">
        <f>IF('各会計、関係団体の財政状況及び健全化判断比率'!B74="","",'各会計、関係団体の財政状況及び健全化判断比率'!B74)</f>
        <v>甘木・朝倉・三井環境施設組合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22</v>
      </c>
      <c r="BX41" s="568"/>
      <c r="BY41" s="569" t="str">
        <f>IF('各会計、関係団体の財政状況及び健全化判断比率'!B75="","",'各会計、関係団体の財政状況及び健全化判断比率'!B75)</f>
        <v>福岡県自治振興組合（一般会計）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23</v>
      </c>
      <c r="BX42" s="568"/>
      <c r="BY42" s="569" t="str">
        <f>IF('各会計、関係団体の財政状況及び健全化判断比率'!B76="","",'各会計、関係団体の財政状況及び健全化判断比率'!B76)</f>
        <v>福岡県自治振興組合（公文書館事業特別会計）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24</v>
      </c>
      <c r="BX43" s="568"/>
      <c r="BY43" s="569" t="str">
        <f>IF('各会計、関係団体の財政状況及び健全化判断比率'!B77="","",'各会計、関係団体の財政状況及び健全化判断比率'!B77)</f>
        <v>福岡県後期高齢者医療広域連合（一般会計）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4" t="s">
        <v>531</v>
      </c>
      <c r="D34" s="1154"/>
      <c r="E34" s="1155"/>
      <c r="F34" s="32" t="s">
        <v>532</v>
      </c>
      <c r="G34" s="33" t="s">
        <v>533</v>
      </c>
      <c r="H34" s="33" t="s">
        <v>533</v>
      </c>
      <c r="I34" s="33" t="s">
        <v>534</v>
      </c>
      <c r="J34" s="34" t="s">
        <v>535</v>
      </c>
      <c r="K34" s="22"/>
      <c r="L34" s="22"/>
      <c r="M34" s="22"/>
      <c r="N34" s="22"/>
      <c r="O34" s="22"/>
      <c r="P34" s="22"/>
    </row>
    <row r="35" spans="1:16" ht="39" customHeight="1">
      <c r="A35" s="22"/>
      <c r="B35" s="35"/>
      <c r="C35" s="1148" t="s">
        <v>536</v>
      </c>
      <c r="D35" s="1149"/>
      <c r="E35" s="1150"/>
      <c r="F35" s="36">
        <v>5.9</v>
      </c>
      <c r="G35" s="37">
        <v>6.63</v>
      </c>
      <c r="H35" s="37">
        <v>6.8</v>
      </c>
      <c r="I35" s="37">
        <v>6.82</v>
      </c>
      <c r="J35" s="38">
        <v>8.0500000000000007</v>
      </c>
      <c r="K35" s="22"/>
      <c r="L35" s="22"/>
      <c r="M35" s="22"/>
      <c r="N35" s="22"/>
      <c r="O35" s="22"/>
      <c r="P35" s="22"/>
    </row>
    <row r="36" spans="1:16" ht="39" customHeight="1">
      <c r="A36" s="22"/>
      <c r="B36" s="35"/>
      <c r="C36" s="1148" t="s">
        <v>537</v>
      </c>
      <c r="D36" s="1149"/>
      <c r="E36" s="1150"/>
      <c r="F36" s="36">
        <v>3.88</v>
      </c>
      <c r="G36" s="37">
        <v>2.37</v>
      </c>
      <c r="H36" s="37">
        <v>1.31</v>
      </c>
      <c r="I36" s="37">
        <v>2.42</v>
      </c>
      <c r="J36" s="38">
        <v>3.82</v>
      </c>
      <c r="K36" s="22"/>
      <c r="L36" s="22"/>
      <c r="M36" s="22"/>
      <c r="N36" s="22"/>
      <c r="O36" s="22"/>
      <c r="P36" s="22"/>
    </row>
    <row r="37" spans="1:16" ht="39" customHeight="1">
      <c r="A37" s="22"/>
      <c r="B37" s="35"/>
      <c r="C37" s="1148" t="s">
        <v>538</v>
      </c>
      <c r="D37" s="1149"/>
      <c r="E37" s="1150"/>
      <c r="F37" s="36">
        <v>3.2</v>
      </c>
      <c r="G37" s="37">
        <v>3.29</v>
      </c>
      <c r="H37" s="37">
        <v>3.41</v>
      </c>
      <c r="I37" s="37">
        <v>3.28</v>
      </c>
      <c r="J37" s="38">
        <v>3.5</v>
      </c>
      <c r="K37" s="22"/>
      <c r="L37" s="22"/>
      <c r="M37" s="22"/>
      <c r="N37" s="22"/>
      <c r="O37" s="22"/>
      <c r="P37" s="22"/>
    </row>
    <row r="38" spans="1:16" ht="39" customHeight="1">
      <c r="A38" s="22"/>
      <c r="B38" s="35"/>
      <c r="C38" s="1148" t="s">
        <v>539</v>
      </c>
      <c r="D38" s="1149"/>
      <c r="E38" s="1150"/>
      <c r="F38" s="36">
        <v>0.26</v>
      </c>
      <c r="G38" s="37">
        <v>0</v>
      </c>
      <c r="H38" s="37">
        <v>0.05</v>
      </c>
      <c r="I38" s="37">
        <v>0.47</v>
      </c>
      <c r="J38" s="38">
        <v>0.61</v>
      </c>
      <c r="K38" s="22"/>
      <c r="L38" s="22"/>
      <c r="M38" s="22"/>
      <c r="N38" s="22"/>
      <c r="O38" s="22"/>
      <c r="P38" s="22"/>
    </row>
    <row r="39" spans="1:16" ht="39" customHeight="1">
      <c r="A39" s="22"/>
      <c r="B39" s="35"/>
      <c r="C39" s="1148" t="s">
        <v>540</v>
      </c>
      <c r="D39" s="1149"/>
      <c r="E39" s="1150"/>
      <c r="F39" s="36">
        <v>0.14000000000000001</v>
      </c>
      <c r="G39" s="37">
        <v>0.12</v>
      </c>
      <c r="H39" s="37">
        <v>0.16</v>
      </c>
      <c r="I39" s="37">
        <v>0.15</v>
      </c>
      <c r="J39" s="38">
        <v>0.16</v>
      </c>
      <c r="K39" s="22"/>
      <c r="L39" s="22"/>
      <c r="M39" s="22"/>
      <c r="N39" s="22"/>
      <c r="O39" s="22"/>
      <c r="P39" s="22"/>
    </row>
    <row r="40" spans="1:16" ht="39" customHeight="1">
      <c r="A40" s="22"/>
      <c r="B40" s="35"/>
      <c r="C40" s="1148" t="s">
        <v>541</v>
      </c>
      <c r="D40" s="1149"/>
      <c r="E40" s="1150"/>
      <c r="F40" s="36">
        <v>0</v>
      </c>
      <c r="G40" s="37">
        <v>0</v>
      </c>
      <c r="H40" s="37">
        <v>0</v>
      </c>
      <c r="I40" s="37">
        <v>0</v>
      </c>
      <c r="J40" s="38">
        <v>0.12</v>
      </c>
      <c r="K40" s="22"/>
      <c r="L40" s="22"/>
      <c r="M40" s="22"/>
      <c r="N40" s="22"/>
      <c r="O40" s="22"/>
      <c r="P40" s="22"/>
    </row>
    <row r="41" spans="1:16" ht="39" customHeight="1">
      <c r="A41" s="22"/>
      <c r="B41" s="35"/>
      <c r="C41" s="1148" t="s">
        <v>542</v>
      </c>
      <c r="D41" s="1149"/>
      <c r="E41" s="1150"/>
      <c r="F41" s="36">
        <v>0</v>
      </c>
      <c r="G41" s="37">
        <v>0</v>
      </c>
      <c r="H41" s="37">
        <v>0</v>
      </c>
      <c r="I41" s="37">
        <v>0</v>
      </c>
      <c r="J41" s="38">
        <v>0.12</v>
      </c>
      <c r="K41" s="22"/>
      <c r="L41" s="22"/>
      <c r="M41" s="22"/>
      <c r="N41" s="22"/>
      <c r="O41" s="22"/>
      <c r="P41" s="22"/>
    </row>
    <row r="42" spans="1:16" ht="39" customHeight="1">
      <c r="A42" s="22"/>
      <c r="B42" s="39"/>
      <c r="C42" s="1148" t="s">
        <v>543</v>
      </c>
      <c r="D42" s="1149"/>
      <c r="E42" s="1150"/>
      <c r="F42" s="36" t="s">
        <v>486</v>
      </c>
      <c r="G42" s="37" t="s">
        <v>486</v>
      </c>
      <c r="H42" s="37" t="s">
        <v>486</v>
      </c>
      <c r="I42" s="37" t="s">
        <v>486</v>
      </c>
      <c r="J42" s="38" t="s">
        <v>486</v>
      </c>
      <c r="K42" s="22"/>
      <c r="L42" s="22"/>
      <c r="M42" s="22"/>
      <c r="N42" s="22"/>
      <c r="O42" s="22"/>
      <c r="P42" s="22"/>
    </row>
    <row r="43" spans="1:16" ht="39" customHeight="1" thickBot="1">
      <c r="A43" s="22"/>
      <c r="B43" s="40"/>
      <c r="C43" s="1151" t="s">
        <v>544</v>
      </c>
      <c r="D43" s="1152"/>
      <c r="E43" s="1153"/>
      <c r="F43" s="41">
        <v>0.04</v>
      </c>
      <c r="G43" s="42">
        <v>0.06</v>
      </c>
      <c r="H43" s="42">
        <v>0.05</v>
      </c>
      <c r="I43" s="42">
        <v>0.12</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4" t="s">
        <v>11</v>
      </c>
      <c r="C45" s="1165"/>
      <c r="D45" s="58"/>
      <c r="E45" s="1170" t="s">
        <v>12</v>
      </c>
      <c r="F45" s="1170"/>
      <c r="G45" s="1170"/>
      <c r="H45" s="1170"/>
      <c r="I45" s="1170"/>
      <c r="J45" s="1171"/>
      <c r="K45" s="59">
        <v>2517</v>
      </c>
      <c r="L45" s="60">
        <v>2560</v>
      </c>
      <c r="M45" s="60">
        <v>2718</v>
      </c>
      <c r="N45" s="60">
        <v>2733</v>
      </c>
      <c r="O45" s="61">
        <v>2702</v>
      </c>
      <c r="P45" s="48"/>
      <c r="Q45" s="48"/>
      <c r="R45" s="48"/>
      <c r="S45" s="48"/>
      <c r="T45" s="48"/>
      <c r="U45" s="48"/>
    </row>
    <row r="46" spans="1:21" ht="30.75" customHeight="1">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c r="A48" s="48"/>
      <c r="B48" s="1166"/>
      <c r="C48" s="1167"/>
      <c r="D48" s="62"/>
      <c r="E48" s="1158" t="s">
        <v>15</v>
      </c>
      <c r="F48" s="1158"/>
      <c r="G48" s="1158"/>
      <c r="H48" s="1158"/>
      <c r="I48" s="1158"/>
      <c r="J48" s="1159"/>
      <c r="K48" s="63">
        <v>736</v>
      </c>
      <c r="L48" s="64">
        <v>773</v>
      </c>
      <c r="M48" s="64">
        <v>807</v>
      </c>
      <c r="N48" s="64">
        <v>826</v>
      </c>
      <c r="O48" s="65">
        <v>874</v>
      </c>
      <c r="P48" s="48"/>
      <c r="Q48" s="48"/>
      <c r="R48" s="48"/>
      <c r="S48" s="48"/>
      <c r="T48" s="48"/>
      <c r="U48" s="48"/>
    </row>
    <row r="49" spans="1:21" ht="30.75" customHeight="1">
      <c r="A49" s="48"/>
      <c r="B49" s="1166"/>
      <c r="C49" s="1167"/>
      <c r="D49" s="62"/>
      <c r="E49" s="1158" t="s">
        <v>16</v>
      </c>
      <c r="F49" s="1158"/>
      <c r="G49" s="1158"/>
      <c r="H49" s="1158"/>
      <c r="I49" s="1158"/>
      <c r="J49" s="1159"/>
      <c r="K49" s="63">
        <v>252</v>
      </c>
      <c r="L49" s="64">
        <v>247</v>
      </c>
      <c r="M49" s="64">
        <v>237</v>
      </c>
      <c r="N49" s="64">
        <v>235</v>
      </c>
      <c r="O49" s="65">
        <v>193</v>
      </c>
      <c r="P49" s="48"/>
      <c r="Q49" s="48"/>
      <c r="R49" s="48"/>
      <c r="S49" s="48"/>
      <c r="T49" s="48"/>
      <c r="U49" s="48"/>
    </row>
    <row r="50" spans="1:21" ht="30.75" customHeight="1">
      <c r="A50" s="48"/>
      <c r="B50" s="1166"/>
      <c r="C50" s="1167"/>
      <c r="D50" s="62"/>
      <c r="E50" s="1158" t="s">
        <v>17</v>
      </c>
      <c r="F50" s="1158"/>
      <c r="G50" s="1158"/>
      <c r="H50" s="1158"/>
      <c r="I50" s="1158"/>
      <c r="J50" s="1159"/>
      <c r="K50" s="63">
        <v>82</v>
      </c>
      <c r="L50" s="64">
        <v>78</v>
      </c>
      <c r="M50" s="64">
        <v>116</v>
      </c>
      <c r="N50" s="64">
        <v>97</v>
      </c>
      <c r="O50" s="65">
        <v>96</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2445</v>
      </c>
      <c r="L52" s="64">
        <v>2645</v>
      </c>
      <c r="M52" s="64">
        <v>2732</v>
      </c>
      <c r="N52" s="64">
        <v>2806</v>
      </c>
      <c r="O52" s="65">
        <v>2814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1143</v>
      </c>
      <c r="L53" s="69">
        <v>1013</v>
      </c>
      <c r="M53" s="69">
        <v>1146</v>
      </c>
      <c r="N53" s="69">
        <v>1085</v>
      </c>
      <c r="O53" s="70">
        <v>1051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2" t="s">
        <v>24</v>
      </c>
      <c r="C41" s="1173"/>
      <c r="D41" s="81"/>
      <c r="E41" s="1178" t="s">
        <v>25</v>
      </c>
      <c r="F41" s="1178"/>
      <c r="G41" s="1178"/>
      <c r="H41" s="1179"/>
      <c r="I41" s="82">
        <v>25586</v>
      </c>
      <c r="J41" s="83">
        <v>26542</v>
      </c>
      <c r="K41" s="83">
        <v>25768</v>
      </c>
      <c r="L41" s="83">
        <v>25894</v>
      </c>
      <c r="M41" s="84">
        <v>27124</v>
      </c>
    </row>
    <row r="42" spans="2:13" ht="27.75" customHeight="1">
      <c r="B42" s="1174"/>
      <c r="C42" s="1175"/>
      <c r="D42" s="85"/>
      <c r="E42" s="1180" t="s">
        <v>26</v>
      </c>
      <c r="F42" s="1180"/>
      <c r="G42" s="1180"/>
      <c r="H42" s="1181"/>
      <c r="I42" s="86">
        <v>44</v>
      </c>
      <c r="J42" s="87">
        <v>34</v>
      </c>
      <c r="K42" s="87">
        <v>25</v>
      </c>
      <c r="L42" s="87">
        <v>19</v>
      </c>
      <c r="M42" s="88">
        <v>12</v>
      </c>
    </row>
    <row r="43" spans="2:13" ht="27.75" customHeight="1">
      <c r="B43" s="1174"/>
      <c r="C43" s="1175"/>
      <c r="D43" s="85"/>
      <c r="E43" s="1180" t="s">
        <v>27</v>
      </c>
      <c r="F43" s="1180"/>
      <c r="G43" s="1180"/>
      <c r="H43" s="1181"/>
      <c r="I43" s="86">
        <v>13681</v>
      </c>
      <c r="J43" s="87">
        <v>13655</v>
      </c>
      <c r="K43" s="87">
        <v>13346</v>
      </c>
      <c r="L43" s="87">
        <v>13174</v>
      </c>
      <c r="M43" s="88">
        <v>13126</v>
      </c>
    </row>
    <row r="44" spans="2:13" ht="27.75" customHeight="1">
      <c r="B44" s="1174"/>
      <c r="C44" s="1175"/>
      <c r="D44" s="85"/>
      <c r="E44" s="1180" t="s">
        <v>28</v>
      </c>
      <c r="F44" s="1180"/>
      <c r="G44" s="1180"/>
      <c r="H44" s="1181"/>
      <c r="I44" s="86">
        <v>1335</v>
      </c>
      <c r="J44" s="87">
        <v>1154</v>
      </c>
      <c r="K44" s="87">
        <v>945</v>
      </c>
      <c r="L44" s="87">
        <v>785</v>
      </c>
      <c r="M44" s="88">
        <v>518</v>
      </c>
    </row>
    <row r="45" spans="2:13" ht="27.75" customHeight="1">
      <c r="B45" s="1174"/>
      <c r="C45" s="1175"/>
      <c r="D45" s="85"/>
      <c r="E45" s="1180" t="s">
        <v>29</v>
      </c>
      <c r="F45" s="1180"/>
      <c r="G45" s="1180"/>
      <c r="H45" s="1181"/>
      <c r="I45" s="86">
        <v>4692</v>
      </c>
      <c r="J45" s="87">
        <v>4580</v>
      </c>
      <c r="K45" s="87">
        <v>4198</v>
      </c>
      <c r="L45" s="87">
        <v>3876</v>
      </c>
      <c r="M45" s="88">
        <v>3809</v>
      </c>
    </row>
    <row r="46" spans="2:13" ht="27.75" customHeight="1">
      <c r="B46" s="1174"/>
      <c r="C46" s="1175"/>
      <c r="D46" s="89"/>
      <c r="E46" s="1180" t="s">
        <v>30</v>
      </c>
      <c r="F46" s="1180"/>
      <c r="G46" s="1180"/>
      <c r="H46" s="1181"/>
      <c r="I46" s="86" t="s">
        <v>486</v>
      </c>
      <c r="J46" s="87" t="s">
        <v>486</v>
      </c>
      <c r="K46" s="87" t="s">
        <v>486</v>
      </c>
      <c r="L46" s="87" t="s">
        <v>486</v>
      </c>
      <c r="M46" s="88" t="s">
        <v>486</v>
      </c>
    </row>
    <row r="47" spans="2:13" ht="27.75" customHeight="1">
      <c r="B47" s="1174"/>
      <c r="C47" s="1175"/>
      <c r="D47" s="90"/>
      <c r="E47" s="1182" t="s">
        <v>31</v>
      </c>
      <c r="F47" s="1183"/>
      <c r="G47" s="1183"/>
      <c r="H47" s="1184"/>
      <c r="I47" s="86" t="s">
        <v>486</v>
      </c>
      <c r="J47" s="87" t="s">
        <v>486</v>
      </c>
      <c r="K47" s="87" t="s">
        <v>486</v>
      </c>
      <c r="L47" s="87" t="s">
        <v>486</v>
      </c>
      <c r="M47" s="88" t="s">
        <v>486</v>
      </c>
    </row>
    <row r="48" spans="2:13" ht="27.75" customHeight="1">
      <c r="B48" s="1174"/>
      <c r="C48" s="1175"/>
      <c r="D48" s="85"/>
      <c r="E48" s="1180" t="s">
        <v>32</v>
      </c>
      <c r="F48" s="1180"/>
      <c r="G48" s="1180"/>
      <c r="H48" s="1181"/>
      <c r="I48" s="86" t="s">
        <v>486</v>
      </c>
      <c r="J48" s="87" t="s">
        <v>486</v>
      </c>
      <c r="K48" s="87" t="s">
        <v>486</v>
      </c>
      <c r="L48" s="87" t="s">
        <v>486</v>
      </c>
      <c r="M48" s="88" t="s">
        <v>486</v>
      </c>
    </row>
    <row r="49" spans="2:13" ht="27.75" customHeight="1">
      <c r="B49" s="1176"/>
      <c r="C49" s="1177"/>
      <c r="D49" s="85"/>
      <c r="E49" s="1180" t="s">
        <v>33</v>
      </c>
      <c r="F49" s="1180"/>
      <c r="G49" s="1180"/>
      <c r="H49" s="1181"/>
      <c r="I49" s="86" t="s">
        <v>486</v>
      </c>
      <c r="J49" s="87" t="s">
        <v>486</v>
      </c>
      <c r="K49" s="87" t="s">
        <v>486</v>
      </c>
      <c r="L49" s="87" t="s">
        <v>486</v>
      </c>
      <c r="M49" s="88" t="s">
        <v>486</v>
      </c>
    </row>
    <row r="50" spans="2:13" ht="27.75" customHeight="1">
      <c r="B50" s="1185" t="s">
        <v>34</v>
      </c>
      <c r="C50" s="1186"/>
      <c r="D50" s="91"/>
      <c r="E50" s="1180" t="s">
        <v>35</v>
      </c>
      <c r="F50" s="1180"/>
      <c r="G50" s="1180"/>
      <c r="H50" s="1181"/>
      <c r="I50" s="86">
        <v>10865</v>
      </c>
      <c r="J50" s="87">
        <v>10815</v>
      </c>
      <c r="K50" s="87">
        <v>10628</v>
      </c>
      <c r="L50" s="87">
        <v>11344</v>
      </c>
      <c r="M50" s="88">
        <v>11709</v>
      </c>
    </row>
    <row r="51" spans="2:13" ht="27.75" customHeight="1">
      <c r="B51" s="1174"/>
      <c r="C51" s="1175"/>
      <c r="D51" s="85"/>
      <c r="E51" s="1180" t="s">
        <v>36</v>
      </c>
      <c r="F51" s="1180"/>
      <c r="G51" s="1180"/>
      <c r="H51" s="1181"/>
      <c r="I51" s="86">
        <v>496</v>
      </c>
      <c r="J51" s="87">
        <v>429</v>
      </c>
      <c r="K51" s="87">
        <v>302</v>
      </c>
      <c r="L51" s="87">
        <v>238</v>
      </c>
      <c r="M51" s="88">
        <v>172</v>
      </c>
    </row>
    <row r="52" spans="2:13" ht="27.75" customHeight="1">
      <c r="B52" s="1176"/>
      <c r="C52" s="1177"/>
      <c r="D52" s="85"/>
      <c r="E52" s="1180" t="s">
        <v>37</v>
      </c>
      <c r="F52" s="1180"/>
      <c r="G52" s="1180"/>
      <c r="H52" s="1181"/>
      <c r="I52" s="86">
        <v>27152</v>
      </c>
      <c r="J52" s="87">
        <v>28462</v>
      </c>
      <c r="K52" s="87">
        <v>27843</v>
      </c>
      <c r="L52" s="87">
        <v>27939</v>
      </c>
      <c r="M52" s="88">
        <v>28771</v>
      </c>
    </row>
    <row r="53" spans="2:13" ht="27.75" customHeight="1" thickBot="1">
      <c r="B53" s="1187" t="s">
        <v>21</v>
      </c>
      <c r="C53" s="1188"/>
      <c r="D53" s="92"/>
      <c r="E53" s="1189" t="s">
        <v>38</v>
      </c>
      <c r="F53" s="1189"/>
      <c r="G53" s="1189"/>
      <c r="H53" s="1190"/>
      <c r="I53" s="93">
        <v>6826</v>
      </c>
      <c r="J53" s="94">
        <v>6260</v>
      </c>
      <c r="K53" s="94">
        <v>5509</v>
      </c>
      <c r="L53" s="94">
        <v>4228</v>
      </c>
      <c r="M53" s="95">
        <v>3936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73442</v>
      </c>
      <c r="E3" s="118"/>
      <c r="F3" s="119">
        <v>50880</v>
      </c>
      <c r="G3" s="120"/>
      <c r="H3" s="121"/>
    </row>
    <row r="4" spans="1:8">
      <c r="A4" s="122"/>
      <c r="B4" s="123"/>
      <c r="C4" s="124"/>
      <c r="D4" s="125">
        <v>31841</v>
      </c>
      <c r="E4" s="126"/>
      <c r="F4" s="127">
        <v>26879</v>
      </c>
      <c r="G4" s="128"/>
      <c r="H4" s="129"/>
    </row>
    <row r="5" spans="1:8">
      <c r="A5" s="110" t="s">
        <v>520</v>
      </c>
      <c r="B5" s="115"/>
      <c r="C5" s="116"/>
      <c r="D5" s="117">
        <v>72447</v>
      </c>
      <c r="E5" s="118"/>
      <c r="F5" s="119">
        <v>63956</v>
      </c>
      <c r="G5" s="120"/>
      <c r="H5" s="121"/>
    </row>
    <row r="6" spans="1:8">
      <c r="A6" s="122"/>
      <c r="B6" s="123"/>
      <c r="C6" s="124"/>
      <c r="D6" s="125">
        <v>34979</v>
      </c>
      <c r="E6" s="126"/>
      <c r="F6" s="127">
        <v>29239</v>
      </c>
      <c r="G6" s="128"/>
      <c r="H6" s="129"/>
    </row>
    <row r="7" spans="1:8">
      <c r="A7" s="110" t="s">
        <v>521</v>
      </c>
      <c r="B7" s="115"/>
      <c r="C7" s="116"/>
      <c r="D7" s="117">
        <v>56995</v>
      </c>
      <c r="E7" s="118"/>
      <c r="F7" s="119">
        <v>66255</v>
      </c>
      <c r="G7" s="120"/>
      <c r="H7" s="121"/>
    </row>
    <row r="8" spans="1:8">
      <c r="A8" s="122"/>
      <c r="B8" s="123"/>
      <c r="C8" s="124"/>
      <c r="D8" s="125">
        <v>21392</v>
      </c>
      <c r="E8" s="126"/>
      <c r="F8" s="127">
        <v>31822</v>
      </c>
      <c r="G8" s="128"/>
      <c r="H8" s="129"/>
    </row>
    <row r="9" spans="1:8">
      <c r="A9" s="110" t="s">
        <v>522</v>
      </c>
      <c r="B9" s="115"/>
      <c r="C9" s="116"/>
      <c r="D9" s="117">
        <v>68736</v>
      </c>
      <c r="E9" s="118"/>
      <c r="F9" s="119">
        <v>92247</v>
      </c>
      <c r="G9" s="120"/>
      <c r="H9" s="121"/>
    </row>
    <row r="10" spans="1:8">
      <c r="A10" s="122"/>
      <c r="B10" s="123"/>
      <c r="C10" s="124"/>
      <c r="D10" s="125">
        <v>36125</v>
      </c>
      <c r="E10" s="126"/>
      <c r="F10" s="127">
        <v>37204</v>
      </c>
      <c r="G10" s="128"/>
      <c r="H10" s="129"/>
    </row>
    <row r="11" spans="1:8">
      <c r="A11" s="110" t="s">
        <v>523</v>
      </c>
      <c r="B11" s="115"/>
      <c r="C11" s="116"/>
      <c r="D11" s="117">
        <v>97831</v>
      </c>
      <c r="E11" s="118"/>
      <c r="F11" s="119">
        <v>67319</v>
      </c>
      <c r="G11" s="120"/>
      <c r="H11" s="121"/>
    </row>
    <row r="12" spans="1:8">
      <c r="A12" s="122"/>
      <c r="B12" s="123"/>
      <c r="C12" s="130"/>
      <c r="D12" s="125">
        <v>60575</v>
      </c>
      <c r="E12" s="126"/>
      <c r="F12" s="127">
        <v>38101</v>
      </c>
      <c r="G12" s="128"/>
      <c r="H12" s="129"/>
    </row>
    <row r="13" spans="1:8">
      <c r="A13" s="110"/>
      <c r="B13" s="115"/>
      <c r="C13" s="131"/>
      <c r="D13" s="132">
        <v>73890</v>
      </c>
      <c r="E13" s="133"/>
      <c r="F13" s="134">
        <v>68131</v>
      </c>
      <c r="G13" s="135"/>
      <c r="H13" s="121"/>
    </row>
    <row r="14" spans="1:8">
      <c r="A14" s="122"/>
      <c r="B14" s="123"/>
      <c r="C14" s="124"/>
      <c r="D14" s="125">
        <v>36982</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3.89</v>
      </c>
      <c r="C19" s="136">
        <f>ROUND(VALUE(SUBSTITUTE(実質収支比率等に係る経年分析!G$48,"▲","-")),2)</f>
        <v>2.39</v>
      </c>
      <c r="D19" s="136">
        <f>ROUND(VALUE(SUBSTITUTE(実質収支比率等に係る経年分析!H$48,"▲","-")),2)</f>
        <v>1.31</v>
      </c>
      <c r="E19" s="136">
        <f>ROUND(VALUE(SUBSTITUTE(実質収支比率等に係る経年分析!I$48,"▲","-")),2)</f>
        <v>2.4300000000000002</v>
      </c>
      <c r="F19" s="136">
        <f>ROUND(VALUE(SUBSTITUTE(実質収支比率等に係る経年分析!J$48,"▲","-")),2)</f>
        <v>3.83</v>
      </c>
    </row>
    <row r="20" spans="1:11">
      <c r="A20" s="136" t="s">
        <v>43</v>
      </c>
      <c r="B20" s="136">
        <f>ROUND(VALUE(SUBSTITUTE(実質収支比率等に係る経年分析!F$47,"▲","-")),2)</f>
        <v>27.86</v>
      </c>
      <c r="C20" s="136">
        <f>ROUND(VALUE(SUBSTITUTE(実質収支比率等に係る経年分析!G$47,"▲","-")),2)</f>
        <v>28.67</v>
      </c>
      <c r="D20" s="136">
        <f>ROUND(VALUE(SUBSTITUTE(実質収支比率等に係る経年分析!H$47,"▲","-")),2)</f>
        <v>27.52</v>
      </c>
      <c r="E20" s="136">
        <f>ROUND(VALUE(SUBSTITUTE(実質収支比率等に係る経年分析!I$47,"▲","-")),2)</f>
        <v>27.43</v>
      </c>
      <c r="F20" s="136">
        <f>ROUND(VALUE(SUBSTITUTE(実質収支比率等に係る経年分析!J$47,"▲","-")),2)</f>
        <v>28.15</v>
      </c>
    </row>
    <row r="21" spans="1:11">
      <c r="A21" s="136" t="s">
        <v>44</v>
      </c>
      <c r="B21" s="136">
        <f>IF(ISNUMBER(VALUE(SUBSTITUTE(実質収支比率等に係る経年分析!F$49,"▲","-"))),ROUND(VALUE(SUBSTITUTE(実質収支比率等に係る経年分析!F$49,"▲","-")),2),NA())</f>
        <v>1.45</v>
      </c>
      <c r="C21" s="136">
        <f>IF(ISNUMBER(VALUE(SUBSTITUTE(実質収支比率等に係る経年分析!G$49,"▲","-"))),ROUND(VALUE(SUBSTITUTE(実質収支比率等に係る経年分析!G$49,"▲","-")),2),NA())</f>
        <v>3.01</v>
      </c>
      <c r="D21" s="136">
        <f>IF(ISNUMBER(VALUE(SUBSTITUTE(実質収支比率等に係る経年分析!H$49,"▲","-"))),ROUND(VALUE(SUBSTITUTE(実質収支比率等に係る経年分析!H$49,"▲","-")),2),NA())</f>
        <v>1.49</v>
      </c>
      <c r="E21" s="136">
        <f>IF(ISNUMBER(VALUE(SUBSTITUTE(実質収支比率等に係る経年分析!I$49,"▲","-"))),ROUND(VALUE(SUBSTITUTE(実質収支比率等に係る経年分析!I$49,"▲","-")),2),NA())</f>
        <v>3.01</v>
      </c>
      <c r="F21" s="136">
        <f>IF(ISNUMBER(VALUE(SUBSTITUTE(実質収支比率等に係る経年分析!J$49,"▲","-"))),ROUND(VALUE(SUBSTITUTE(実質収支比率等に係る経年分析!J$49,"▲","-")),2),NA())</f>
        <v>2.71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0.19</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3.28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8.0500000000000007</v>
      </c>
    </row>
    <row r="36" spans="1:16">
      <c r="A36" s="137" t="str">
        <f>IF(連結実質赤字比率に係る赤字・黒字の構成分析!C$34="",NA(),連結実質赤字比率に係る赤字・黒字の構成分析!C$34)</f>
        <v>国民健康保険特別会計（事業勘定）</v>
      </c>
      <c r="B36" s="137">
        <f>IF(ROUND(VALUE(SUBSTITUTE(連結実質赤字比率に係る赤字・黒字の構成分析!F$34,"▲", "-")), 2) &lt; 0, ABS(ROUND(VALUE(SUBSTITUTE(連結実質赤字比率に係る赤字・黒字の構成分析!F$34,"▲", "-")), 2)), NA())</f>
        <v>3.73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4.3600000000000003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4.3600000000000003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3.79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2.4</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2445</v>
      </c>
      <c r="E42" s="138"/>
      <c r="F42" s="138"/>
      <c r="G42" s="138">
        <f>'実質公債費比率（分子）の構造'!L$52</f>
        <v>2645</v>
      </c>
      <c r="H42" s="138"/>
      <c r="I42" s="138"/>
      <c r="J42" s="138">
        <f>'実質公債費比率（分子）の構造'!M$52</f>
        <v>2732</v>
      </c>
      <c r="K42" s="138"/>
      <c r="L42" s="138"/>
      <c r="M42" s="138">
        <f>'実質公債費比率（分子）の構造'!N$52</f>
        <v>2806</v>
      </c>
      <c r="N42" s="138"/>
      <c r="O42" s="138"/>
      <c r="P42" s="138">
        <f>'実質公債費比率（分子）の構造'!O$52</f>
        <v>2814</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82</v>
      </c>
      <c r="C44" s="138"/>
      <c r="D44" s="138"/>
      <c r="E44" s="138">
        <f>'実質公債費比率（分子）の構造'!L$50</f>
        <v>78</v>
      </c>
      <c r="F44" s="138"/>
      <c r="G44" s="138"/>
      <c r="H44" s="138">
        <f>'実質公債費比率（分子）の構造'!M$50</f>
        <v>116</v>
      </c>
      <c r="I44" s="138"/>
      <c r="J44" s="138"/>
      <c r="K44" s="138">
        <f>'実質公債費比率（分子）の構造'!N$50</f>
        <v>97</v>
      </c>
      <c r="L44" s="138"/>
      <c r="M44" s="138"/>
      <c r="N44" s="138">
        <f>'実質公債費比率（分子）の構造'!O$50</f>
        <v>96</v>
      </c>
      <c r="O44" s="138"/>
      <c r="P44" s="138"/>
    </row>
    <row r="45" spans="1:16">
      <c r="A45" s="138" t="s">
        <v>54</v>
      </c>
      <c r="B45" s="138">
        <f>'実質公債費比率（分子）の構造'!K$49</f>
        <v>252</v>
      </c>
      <c r="C45" s="138"/>
      <c r="D45" s="138"/>
      <c r="E45" s="138">
        <f>'実質公債費比率（分子）の構造'!L$49</f>
        <v>247</v>
      </c>
      <c r="F45" s="138"/>
      <c r="G45" s="138"/>
      <c r="H45" s="138">
        <f>'実質公債費比率（分子）の構造'!M$49</f>
        <v>237</v>
      </c>
      <c r="I45" s="138"/>
      <c r="J45" s="138"/>
      <c r="K45" s="138">
        <f>'実質公債費比率（分子）の構造'!N$49</f>
        <v>235</v>
      </c>
      <c r="L45" s="138"/>
      <c r="M45" s="138"/>
      <c r="N45" s="138">
        <f>'実質公債費比率（分子）の構造'!O$49</f>
        <v>193</v>
      </c>
      <c r="O45" s="138"/>
      <c r="P45" s="138"/>
    </row>
    <row r="46" spans="1:16">
      <c r="A46" s="138" t="s">
        <v>55</v>
      </c>
      <c r="B46" s="138">
        <f>'実質公債費比率（分子）の構造'!K$48</f>
        <v>736</v>
      </c>
      <c r="C46" s="138"/>
      <c r="D46" s="138"/>
      <c r="E46" s="138">
        <f>'実質公債費比率（分子）の構造'!L$48</f>
        <v>773</v>
      </c>
      <c r="F46" s="138"/>
      <c r="G46" s="138"/>
      <c r="H46" s="138">
        <f>'実質公債費比率（分子）の構造'!M$48</f>
        <v>807</v>
      </c>
      <c r="I46" s="138"/>
      <c r="J46" s="138"/>
      <c r="K46" s="138">
        <f>'実質公債費比率（分子）の構造'!N$48</f>
        <v>826</v>
      </c>
      <c r="L46" s="138"/>
      <c r="M46" s="138"/>
      <c r="N46" s="138">
        <f>'実質公債費比率（分子）の構造'!O$48</f>
        <v>874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2517</v>
      </c>
      <c r="C49" s="138"/>
      <c r="D49" s="138"/>
      <c r="E49" s="138">
        <f>'実質公債費比率（分子）の構造'!L$45</f>
        <v>2560</v>
      </c>
      <c r="F49" s="138"/>
      <c r="G49" s="138"/>
      <c r="H49" s="138">
        <f>'実質公債費比率（分子）の構造'!M$45</f>
        <v>2718</v>
      </c>
      <c r="I49" s="138"/>
      <c r="J49" s="138"/>
      <c r="K49" s="138">
        <f>'実質公債費比率（分子）の構造'!N$45</f>
        <v>2733</v>
      </c>
      <c r="L49" s="138"/>
      <c r="M49" s="138"/>
      <c r="N49" s="138">
        <f>'実質公債費比率（分子）の構造'!O$45</f>
        <v>2702</v>
      </c>
      <c r="O49" s="138"/>
      <c r="P49" s="138"/>
    </row>
    <row r="50" spans="1:16">
      <c r="A50" s="138" t="s">
        <v>59</v>
      </c>
      <c r="B50" s="138" t="e">
        <f>NA()</f>
        <v>#N/A</v>
      </c>
      <c r="C50" s="138">
        <f>IF(ISNUMBER('実質公債費比率（分子）の構造'!K$53),'実質公債費比率（分子）の構造'!K$53,NA())</f>
        <v>1143</v>
      </c>
      <c r="D50" s="138" t="e">
        <f>NA()</f>
        <v>#N/A</v>
      </c>
      <c r="E50" s="138" t="e">
        <f>NA()</f>
        <v>#N/A</v>
      </c>
      <c r="F50" s="138">
        <f>IF(ISNUMBER('実質公債費比率（分子）の構造'!L$53),'実質公債費比率（分子）の構造'!L$53,NA())</f>
        <v>1013</v>
      </c>
      <c r="G50" s="138" t="e">
        <f>NA()</f>
        <v>#N/A</v>
      </c>
      <c r="H50" s="138" t="e">
        <f>NA()</f>
        <v>#N/A</v>
      </c>
      <c r="I50" s="138">
        <f>IF(ISNUMBER('実質公債費比率（分子）の構造'!M$53),'実質公債費比率（分子）の構造'!M$53,NA())</f>
        <v>1146</v>
      </c>
      <c r="J50" s="138" t="e">
        <f>NA()</f>
        <v>#N/A</v>
      </c>
      <c r="K50" s="138" t="e">
        <f>NA()</f>
        <v>#N/A</v>
      </c>
      <c r="L50" s="138">
        <f>IF(ISNUMBER('実質公債費比率（分子）の構造'!N$53),'実質公債費比率（分子）の構造'!N$53,NA())</f>
        <v>1085</v>
      </c>
      <c r="M50" s="138" t="e">
        <f>NA()</f>
        <v>#N/A</v>
      </c>
      <c r="N50" s="138" t="e">
        <f>NA()</f>
        <v>#N/A</v>
      </c>
      <c r="O50" s="138">
        <f>IF(ISNUMBER('実質公債費比率（分子）の構造'!O$53),'実質公債費比率（分子）の構造'!O$53,NA())</f>
        <v>1051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27152</v>
      </c>
      <c r="E56" s="137"/>
      <c r="F56" s="137"/>
      <c r="G56" s="137">
        <f>'将来負担比率（分子）の構造'!J$52</f>
        <v>28462</v>
      </c>
      <c r="H56" s="137"/>
      <c r="I56" s="137"/>
      <c r="J56" s="137">
        <f>'将来負担比率（分子）の構造'!K$52</f>
        <v>27843</v>
      </c>
      <c r="K56" s="137"/>
      <c r="L56" s="137"/>
      <c r="M56" s="137">
        <f>'将来負担比率（分子）の構造'!L$52</f>
        <v>27939</v>
      </c>
      <c r="N56" s="137"/>
      <c r="O56" s="137"/>
      <c r="P56" s="137">
        <f>'将来負担比率（分子）の構造'!M$52</f>
        <v>28771</v>
      </c>
    </row>
    <row r="57" spans="1:16">
      <c r="A57" s="137" t="s">
        <v>36</v>
      </c>
      <c r="B57" s="137"/>
      <c r="C57" s="137"/>
      <c r="D57" s="137">
        <f>'将来負担比率（分子）の構造'!I$51</f>
        <v>496</v>
      </c>
      <c r="E57" s="137"/>
      <c r="F57" s="137"/>
      <c r="G57" s="137">
        <f>'将来負担比率（分子）の構造'!J$51</f>
        <v>429</v>
      </c>
      <c r="H57" s="137"/>
      <c r="I57" s="137"/>
      <c r="J57" s="137">
        <f>'将来負担比率（分子）の構造'!K$51</f>
        <v>302</v>
      </c>
      <c r="K57" s="137"/>
      <c r="L57" s="137"/>
      <c r="M57" s="137">
        <f>'将来負担比率（分子）の構造'!L$51</f>
        <v>238</v>
      </c>
      <c r="N57" s="137"/>
      <c r="O57" s="137"/>
      <c r="P57" s="137">
        <f>'将来負担比率（分子）の構造'!M$51</f>
        <v>172</v>
      </c>
    </row>
    <row r="58" spans="1:16">
      <c r="A58" s="137" t="s">
        <v>35</v>
      </c>
      <c r="B58" s="137"/>
      <c r="C58" s="137"/>
      <c r="D58" s="137">
        <f>'将来負担比率（分子）の構造'!I$50</f>
        <v>10865</v>
      </c>
      <c r="E58" s="137"/>
      <c r="F58" s="137"/>
      <c r="G58" s="137">
        <f>'将来負担比率（分子）の構造'!J$50</f>
        <v>10815</v>
      </c>
      <c r="H58" s="137"/>
      <c r="I58" s="137"/>
      <c r="J58" s="137">
        <f>'将来負担比率（分子）の構造'!K$50</f>
        <v>10628</v>
      </c>
      <c r="K58" s="137"/>
      <c r="L58" s="137"/>
      <c r="M58" s="137">
        <f>'将来負担比率（分子）の構造'!L$50</f>
        <v>11344</v>
      </c>
      <c r="N58" s="137"/>
      <c r="O58" s="137"/>
      <c r="P58" s="137">
        <f>'将来負担比率（分子）の構造'!M$50</f>
        <v>11709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4692</v>
      </c>
      <c r="C62" s="137"/>
      <c r="D62" s="137"/>
      <c r="E62" s="137">
        <f>'将来負担比率（分子）の構造'!J$45</f>
        <v>4580</v>
      </c>
      <c r="F62" s="137"/>
      <c r="G62" s="137"/>
      <c r="H62" s="137">
        <f>'将来負担比率（分子）の構造'!K$45</f>
        <v>4198</v>
      </c>
      <c r="I62" s="137"/>
      <c r="J62" s="137"/>
      <c r="K62" s="137">
        <f>'将来負担比率（分子）の構造'!L$45</f>
        <v>3876</v>
      </c>
      <c r="L62" s="137"/>
      <c r="M62" s="137"/>
      <c r="N62" s="137">
        <f>'将来負担比率（分子）の構造'!M$45</f>
        <v>3809</v>
      </c>
      <c r="O62" s="137"/>
      <c r="P62" s="137"/>
    </row>
    <row r="63" spans="1:16">
      <c r="A63" s="137" t="s">
        <v>28</v>
      </c>
      <c r="B63" s="137">
        <f>'将来負担比率（分子）の構造'!I$44</f>
        <v>1335</v>
      </c>
      <c r="C63" s="137"/>
      <c r="D63" s="137"/>
      <c r="E63" s="137">
        <f>'将来負担比率（分子）の構造'!J$44</f>
        <v>1154</v>
      </c>
      <c r="F63" s="137"/>
      <c r="G63" s="137"/>
      <c r="H63" s="137">
        <f>'将来負担比率（分子）の構造'!K$44</f>
        <v>945</v>
      </c>
      <c r="I63" s="137"/>
      <c r="J63" s="137"/>
      <c r="K63" s="137">
        <f>'将来負担比率（分子）の構造'!L$44</f>
        <v>785</v>
      </c>
      <c r="L63" s="137"/>
      <c r="M63" s="137"/>
      <c r="N63" s="137">
        <f>'将来負担比率（分子）の構造'!M$44</f>
        <v>518</v>
      </c>
      <c r="O63" s="137"/>
      <c r="P63" s="137"/>
    </row>
    <row r="64" spans="1:16">
      <c r="A64" s="137" t="s">
        <v>27</v>
      </c>
      <c r="B64" s="137">
        <f>'将来負担比率（分子）の構造'!I$43</f>
        <v>13681</v>
      </c>
      <c r="C64" s="137"/>
      <c r="D64" s="137"/>
      <c r="E64" s="137">
        <f>'将来負担比率（分子）の構造'!J$43</f>
        <v>13655</v>
      </c>
      <c r="F64" s="137"/>
      <c r="G64" s="137"/>
      <c r="H64" s="137">
        <f>'将来負担比率（分子）の構造'!K$43</f>
        <v>13346</v>
      </c>
      <c r="I64" s="137"/>
      <c r="J64" s="137"/>
      <c r="K64" s="137">
        <f>'将来負担比率（分子）の構造'!L$43</f>
        <v>13174</v>
      </c>
      <c r="L64" s="137"/>
      <c r="M64" s="137"/>
      <c r="N64" s="137">
        <f>'将来負担比率（分子）の構造'!M$43</f>
        <v>13126</v>
      </c>
      <c r="O64" s="137"/>
      <c r="P64" s="137"/>
    </row>
    <row r="65" spans="1:16">
      <c r="A65" s="137" t="s">
        <v>26</v>
      </c>
      <c r="B65" s="137">
        <f>'将来負担比率（分子）の構造'!I$42</f>
        <v>44</v>
      </c>
      <c r="C65" s="137"/>
      <c r="D65" s="137"/>
      <c r="E65" s="137">
        <f>'将来負担比率（分子）の構造'!J$42</f>
        <v>34</v>
      </c>
      <c r="F65" s="137"/>
      <c r="G65" s="137"/>
      <c r="H65" s="137">
        <f>'将来負担比率（分子）の構造'!K$42</f>
        <v>25</v>
      </c>
      <c r="I65" s="137"/>
      <c r="J65" s="137"/>
      <c r="K65" s="137">
        <f>'将来負担比率（分子）の構造'!L$42</f>
        <v>19</v>
      </c>
      <c r="L65" s="137"/>
      <c r="M65" s="137"/>
      <c r="N65" s="137">
        <f>'将来負担比率（分子）の構造'!M$42</f>
        <v>12</v>
      </c>
      <c r="O65" s="137"/>
      <c r="P65" s="137"/>
    </row>
    <row r="66" spans="1:16">
      <c r="A66" s="137" t="s">
        <v>25</v>
      </c>
      <c r="B66" s="137">
        <f>'将来負担比率（分子）の構造'!I$41</f>
        <v>25586</v>
      </c>
      <c r="C66" s="137"/>
      <c r="D66" s="137"/>
      <c r="E66" s="137">
        <f>'将来負担比率（分子）の構造'!J$41</f>
        <v>26542</v>
      </c>
      <c r="F66" s="137"/>
      <c r="G66" s="137"/>
      <c r="H66" s="137">
        <f>'将来負担比率（分子）の構造'!K$41</f>
        <v>25768</v>
      </c>
      <c r="I66" s="137"/>
      <c r="J66" s="137"/>
      <c r="K66" s="137">
        <f>'将来負担比率（分子）の構造'!L$41</f>
        <v>25894</v>
      </c>
      <c r="L66" s="137"/>
      <c r="M66" s="137"/>
      <c r="N66" s="137">
        <f>'将来負担比率（分子）の構造'!M$41</f>
        <v>27124</v>
      </c>
      <c r="O66" s="137"/>
      <c r="P66" s="137"/>
    </row>
    <row r="67" spans="1:16">
      <c r="A67" s="137" t="s">
        <v>63</v>
      </c>
      <c r="B67" s="137" t="e">
        <f>NA()</f>
        <v>#N/A</v>
      </c>
      <c r="C67" s="137">
        <f>IF(ISNUMBER('将来負担比率（分子）の構造'!I$53), IF('将来負担比率（分子）の構造'!I$53 &lt; 0, 0, '将来負担比率（分子）の構造'!I$53), NA())</f>
        <v>6826</v>
      </c>
      <c r="D67" s="137" t="e">
        <f>NA()</f>
        <v>#N/A</v>
      </c>
      <c r="E67" s="137" t="e">
        <f>NA()</f>
        <v>#N/A</v>
      </c>
      <c r="F67" s="137">
        <f>IF(ISNUMBER('将来負担比率（分子）の構造'!J$53), IF('将来負担比率（分子）の構造'!J$53 &lt; 0, 0, '将来負担比率（分子）の構造'!J$53), NA())</f>
        <v>6260</v>
      </c>
      <c r="G67" s="137" t="e">
        <f>NA()</f>
        <v>#N/A</v>
      </c>
      <c r="H67" s="137" t="e">
        <f>NA()</f>
        <v>#N/A</v>
      </c>
      <c r="I67" s="137">
        <f>IF(ISNUMBER('将来負担比率（分子）の構造'!K$53), IF('将来負担比率（分子）の構造'!K$53 &lt; 0, 0, '将来負担比率（分子）の構造'!K$53), NA())</f>
        <v>5509</v>
      </c>
      <c r="J67" s="137" t="e">
        <f>NA()</f>
        <v>#N/A</v>
      </c>
      <c r="K67" s="137" t="e">
        <f>NA()</f>
        <v>#N/A</v>
      </c>
      <c r="L67" s="137">
        <f>IF(ISNUMBER('将来負担比率（分子）の構造'!L$53), IF('将来負担比率（分子）の構造'!L$53 &lt; 0, 0, '将来負担比率（分子）の構造'!L$53), NA())</f>
        <v>4228</v>
      </c>
      <c r="M67" s="137" t="e">
        <f>NA()</f>
        <v>#N/A</v>
      </c>
      <c r="N67" s="137" t="e">
        <f>NA()</f>
        <v>#N/A</v>
      </c>
      <c r="O67" s="137">
        <f>IF(ISNUMBER('将来負担比率（分子）の構造'!M$53), IF('将来負担比率（分子）の構造'!M$53 &lt; 0, 0, '将来負担比率（分子）の構造'!M$53), NA())</f>
        <v>3936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7037653</v>
      </c>
      <c r="S5" s="585"/>
      <c r="T5" s="585"/>
      <c r="U5" s="585"/>
      <c r="V5" s="585"/>
      <c r="W5" s="585"/>
      <c r="X5" s="585"/>
      <c r="Y5" s="586"/>
      <c r="Z5" s="587">
        <v>23.5</v>
      </c>
      <c r="AA5" s="587"/>
      <c r="AB5" s="587"/>
      <c r="AC5" s="587"/>
      <c r="AD5" s="588">
        <v>7037653</v>
      </c>
      <c r="AE5" s="588"/>
      <c r="AF5" s="588"/>
      <c r="AG5" s="588"/>
      <c r="AH5" s="588"/>
      <c r="AI5" s="588"/>
      <c r="AJ5" s="588"/>
      <c r="AK5" s="588"/>
      <c r="AL5" s="589">
        <v>47.5</v>
      </c>
      <c r="AM5" s="590"/>
      <c r="AN5" s="590"/>
      <c r="AO5" s="591"/>
      <c r="AP5" s="581" t="s">
        <v>210</v>
      </c>
      <c r="AQ5" s="582"/>
      <c r="AR5" s="582"/>
      <c r="AS5" s="582"/>
      <c r="AT5" s="582"/>
      <c r="AU5" s="582"/>
      <c r="AV5" s="582"/>
      <c r="AW5" s="582"/>
      <c r="AX5" s="582"/>
      <c r="AY5" s="582"/>
      <c r="AZ5" s="582"/>
      <c r="BA5" s="582"/>
      <c r="BB5" s="582"/>
      <c r="BC5" s="582"/>
      <c r="BD5" s="582"/>
      <c r="BE5" s="582"/>
      <c r="BF5" s="583"/>
      <c r="BG5" s="595">
        <v>7008810</v>
      </c>
      <c r="BH5" s="596"/>
      <c r="BI5" s="596"/>
      <c r="BJ5" s="596"/>
      <c r="BK5" s="596"/>
      <c r="BL5" s="596"/>
      <c r="BM5" s="596"/>
      <c r="BN5" s="597"/>
      <c r="BO5" s="598">
        <v>99.6</v>
      </c>
      <c r="BP5" s="598"/>
      <c r="BQ5" s="598"/>
      <c r="BR5" s="598"/>
      <c r="BS5" s="599">
        <v>347820</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281921</v>
      </c>
      <c r="S6" s="596"/>
      <c r="T6" s="596"/>
      <c r="U6" s="596"/>
      <c r="V6" s="596"/>
      <c r="W6" s="596"/>
      <c r="X6" s="596"/>
      <c r="Y6" s="597"/>
      <c r="Z6" s="598">
        <v>0.9</v>
      </c>
      <c r="AA6" s="598"/>
      <c r="AB6" s="598"/>
      <c r="AC6" s="598"/>
      <c r="AD6" s="599">
        <v>281921</v>
      </c>
      <c r="AE6" s="599"/>
      <c r="AF6" s="599"/>
      <c r="AG6" s="599"/>
      <c r="AH6" s="599"/>
      <c r="AI6" s="599"/>
      <c r="AJ6" s="599"/>
      <c r="AK6" s="599"/>
      <c r="AL6" s="600">
        <v>1.9</v>
      </c>
      <c r="AM6" s="601"/>
      <c r="AN6" s="601"/>
      <c r="AO6" s="602"/>
      <c r="AP6" s="592" t="s">
        <v>215</v>
      </c>
      <c r="AQ6" s="593"/>
      <c r="AR6" s="593"/>
      <c r="AS6" s="593"/>
      <c r="AT6" s="593"/>
      <c r="AU6" s="593"/>
      <c r="AV6" s="593"/>
      <c r="AW6" s="593"/>
      <c r="AX6" s="593"/>
      <c r="AY6" s="593"/>
      <c r="AZ6" s="593"/>
      <c r="BA6" s="593"/>
      <c r="BB6" s="593"/>
      <c r="BC6" s="593"/>
      <c r="BD6" s="593"/>
      <c r="BE6" s="593"/>
      <c r="BF6" s="594"/>
      <c r="BG6" s="595">
        <v>7008810</v>
      </c>
      <c r="BH6" s="596"/>
      <c r="BI6" s="596"/>
      <c r="BJ6" s="596"/>
      <c r="BK6" s="596"/>
      <c r="BL6" s="596"/>
      <c r="BM6" s="596"/>
      <c r="BN6" s="597"/>
      <c r="BO6" s="598">
        <v>99.6</v>
      </c>
      <c r="BP6" s="598"/>
      <c r="BQ6" s="598"/>
      <c r="BR6" s="598"/>
      <c r="BS6" s="599">
        <v>347820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201022</v>
      </c>
      <c r="CS6" s="596"/>
      <c r="CT6" s="596"/>
      <c r="CU6" s="596"/>
      <c r="CV6" s="596"/>
      <c r="CW6" s="596"/>
      <c r="CX6" s="596"/>
      <c r="CY6" s="597"/>
      <c r="CZ6" s="598">
        <v>0.7</v>
      </c>
      <c r="DA6" s="598"/>
      <c r="DB6" s="598"/>
      <c r="DC6" s="598"/>
      <c r="DD6" s="604" t="s">
        <v>217</v>
      </c>
      <c r="DE6" s="596"/>
      <c r="DF6" s="596"/>
      <c r="DG6" s="596"/>
      <c r="DH6" s="596"/>
      <c r="DI6" s="596"/>
      <c r="DJ6" s="596"/>
      <c r="DK6" s="596"/>
      <c r="DL6" s="596"/>
      <c r="DM6" s="596"/>
      <c r="DN6" s="596"/>
      <c r="DO6" s="596"/>
      <c r="DP6" s="597"/>
      <c r="DQ6" s="604">
        <v>201022</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4996</v>
      </c>
      <c r="S7" s="596"/>
      <c r="T7" s="596"/>
      <c r="U7" s="596"/>
      <c r="V7" s="596"/>
      <c r="W7" s="596"/>
      <c r="X7" s="596"/>
      <c r="Y7" s="597"/>
      <c r="Z7" s="598">
        <v>0</v>
      </c>
      <c r="AA7" s="598"/>
      <c r="AB7" s="598"/>
      <c r="AC7" s="598"/>
      <c r="AD7" s="599">
        <v>4996</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2766662</v>
      </c>
      <c r="BH7" s="596"/>
      <c r="BI7" s="596"/>
      <c r="BJ7" s="596"/>
      <c r="BK7" s="596"/>
      <c r="BL7" s="596"/>
      <c r="BM7" s="596"/>
      <c r="BN7" s="597"/>
      <c r="BO7" s="598">
        <v>39.299999999999997</v>
      </c>
      <c r="BP7" s="598"/>
      <c r="BQ7" s="598"/>
      <c r="BR7" s="598"/>
      <c r="BS7" s="599">
        <v>115206</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5104245</v>
      </c>
      <c r="CS7" s="596"/>
      <c r="CT7" s="596"/>
      <c r="CU7" s="596"/>
      <c r="CV7" s="596"/>
      <c r="CW7" s="596"/>
      <c r="CX7" s="596"/>
      <c r="CY7" s="597"/>
      <c r="CZ7" s="598">
        <v>17.399999999999999</v>
      </c>
      <c r="DA7" s="598"/>
      <c r="DB7" s="598"/>
      <c r="DC7" s="598"/>
      <c r="DD7" s="604">
        <v>639644</v>
      </c>
      <c r="DE7" s="596"/>
      <c r="DF7" s="596"/>
      <c r="DG7" s="596"/>
      <c r="DH7" s="596"/>
      <c r="DI7" s="596"/>
      <c r="DJ7" s="596"/>
      <c r="DK7" s="596"/>
      <c r="DL7" s="596"/>
      <c r="DM7" s="596"/>
      <c r="DN7" s="596"/>
      <c r="DO7" s="596"/>
      <c r="DP7" s="597"/>
      <c r="DQ7" s="604">
        <v>2661375</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16322</v>
      </c>
      <c r="S8" s="596"/>
      <c r="T8" s="596"/>
      <c r="U8" s="596"/>
      <c r="V8" s="596"/>
      <c r="W8" s="596"/>
      <c r="X8" s="596"/>
      <c r="Y8" s="597"/>
      <c r="Z8" s="598">
        <v>0.1</v>
      </c>
      <c r="AA8" s="598"/>
      <c r="AB8" s="598"/>
      <c r="AC8" s="598"/>
      <c r="AD8" s="599">
        <v>16322</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88852</v>
      </c>
      <c r="BH8" s="596"/>
      <c r="BI8" s="596"/>
      <c r="BJ8" s="596"/>
      <c r="BK8" s="596"/>
      <c r="BL8" s="596"/>
      <c r="BM8" s="596"/>
      <c r="BN8" s="597"/>
      <c r="BO8" s="598">
        <v>1.3</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8793695</v>
      </c>
      <c r="CS8" s="596"/>
      <c r="CT8" s="596"/>
      <c r="CU8" s="596"/>
      <c r="CV8" s="596"/>
      <c r="CW8" s="596"/>
      <c r="CX8" s="596"/>
      <c r="CY8" s="597"/>
      <c r="CZ8" s="598">
        <v>30</v>
      </c>
      <c r="DA8" s="598"/>
      <c r="DB8" s="598"/>
      <c r="DC8" s="598"/>
      <c r="DD8" s="604">
        <v>55809</v>
      </c>
      <c r="DE8" s="596"/>
      <c r="DF8" s="596"/>
      <c r="DG8" s="596"/>
      <c r="DH8" s="596"/>
      <c r="DI8" s="596"/>
      <c r="DJ8" s="596"/>
      <c r="DK8" s="596"/>
      <c r="DL8" s="596"/>
      <c r="DM8" s="596"/>
      <c r="DN8" s="596"/>
      <c r="DO8" s="596"/>
      <c r="DP8" s="597"/>
      <c r="DQ8" s="604">
        <v>4537395</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10851</v>
      </c>
      <c r="S9" s="596"/>
      <c r="T9" s="596"/>
      <c r="U9" s="596"/>
      <c r="V9" s="596"/>
      <c r="W9" s="596"/>
      <c r="X9" s="596"/>
      <c r="Y9" s="597"/>
      <c r="Z9" s="598">
        <v>0</v>
      </c>
      <c r="AA9" s="598"/>
      <c r="AB9" s="598"/>
      <c r="AC9" s="598"/>
      <c r="AD9" s="599">
        <v>10851</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1937322</v>
      </c>
      <c r="BH9" s="596"/>
      <c r="BI9" s="596"/>
      <c r="BJ9" s="596"/>
      <c r="BK9" s="596"/>
      <c r="BL9" s="596"/>
      <c r="BM9" s="596"/>
      <c r="BN9" s="597"/>
      <c r="BO9" s="598">
        <v>27.5</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2359443</v>
      </c>
      <c r="CS9" s="596"/>
      <c r="CT9" s="596"/>
      <c r="CU9" s="596"/>
      <c r="CV9" s="596"/>
      <c r="CW9" s="596"/>
      <c r="CX9" s="596"/>
      <c r="CY9" s="597"/>
      <c r="CZ9" s="598">
        <v>8.1</v>
      </c>
      <c r="DA9" s="598"/>
      <c r="DB9" s="598"/>
      <c r="DC9" s="598"/>
      <c r="DD9" s="604">
        <v>81868</v>
      </c>
      <c r="DE9" s="596"/>
      <c r="DF9" s="596"/>
      <c r="DG9" s="596"/>
      <c r="DH9" s="596"/>
      <c r="DI9" s="596"/>
      <c r="DJ9" s="596"/>
      <c r="DK9" s="596"/>
      <c r="DL9" s="596"/>
      <c r="DM9" s="596"/>
      <c r="DN9" s="596"/>
      <c r="DO9" s="596"/>
      <c r="DP9" s="597"/>
      <c r="DQ9" s="604">
        <v>1991582</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976011</v>
      </c>
      <c r="S10" s="596"/>
      <c r="T10" s="596"/>
      <c r="U10" s="596"/>
      <c r="V10" s="596"/>
      <c r="W10" s="596"/>
      <c r="X10" s="596"/>
      <c r="Y10" s="597"/>
      <c r="Z10" s="598">
        <v>3.3</v>
      </c>
      <c r="AA10" s="598"/>
      <c r="AB10" s="598"/>
      <c r="AC10" s="598"/>
      <c r="AD10" s="599">
        <v>976011</v>
      </c>
      <c r="AE10" s="599"/>
      <c r="AF10" s="599"/>
      <c r="AG10" s="599"/>
      <c r="AH10" s="599"/>
      <c r="AI10" s="599"/>
      <c r="AJ10" s="599"/>
      <c r="AK10" s="599"/>
      <c r="AL10" s="600">
        <v>6.6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159701</v>
      </c>
      <c r="BH10" s="596"/>
      <c r="BI10" s="596"/>
      <c r="BJ10" s="596"/>
      <c r="BK10" s="596"/>
      <c r="BL10" s="596"/>
      <c r="BM10" s="596"/>
      <c r="BN10" s="597"/>
      <c r="BO10" s="598">
        <v>2.2999999999999998</v>
      </c>
      <c r="BP10" s="598"/>
      <c r="BQ10" s="598"/>
      <c r="BR10" s="598"/>
      <c r="BS10" s="604" t="s">
        <v>113</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49101</v>
      </c>
      <c r="CS10" s="596"/>
      <c r="CT10" s="596"/>
      <c r="CU10" s="596"/>
      <c r="CV10" s="596"/>
      <c r="CW10" s="596"/>
      <c r="CX10" s="596"/>
      <c r="CY10" s="597"/>
      <c r="CZ10" s="598">
        <v>0.2</v>
      </c>
      <c r="DA10" s="598"/>
      <c r="DB10" s="598"/>
      <c r="DC10" s="598"/>
      <c r="DD10" s="604" t="s">
        <v>113</v>
      </c>
      <c r="DE10" s="596"/>
      <c r="DF10" s="596"/>
      <c r="DG10" s="596"/>
      <c r="DH10" s="596"/>
      <c r="DI10" s="596"/>
      <c r="DJ10" s="596"/>
      <c r="DK10" s="596"/>
      <c r="DL10" s="596"/>
      <c r="DM10" s="596"/>
      <c r="DN10" s="596"/>
      <c r="DO10" s="596"/>
      <c r="DP10" s="597"/>
      <c r="DQ10" s="604">
        <v>28706</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v>3959</v>
      </c>
      <c r="S11" s="596"/>
      <c r="T11" s="596"/>
      <c r="U11" s="596"/>
      <c r="V11" s="596"/>
      <c r="W11" s="596"/>
      <c r="X11" s="596"/>
      <c r="Y11" s="597"/>
      <c r="Z11" s="598">
        <v>0</v>
      </c>
      <c r="AA11" s="598"/>
      <c r="AB11" s="598"/>
      <c r="AC11" s="598"/>
      <c r="AD11" s="599">
        <v>3959</v>
      </c>
      <c r="AE11" s="599"/>
      <c r="AF11" s="599"/>
      <c r="AG11" s="599"/>
      <c r="AH11" s="599"/>
      <c r="AI11" s="599"/>
      <c r="AJ11" s="599"/>
      <c r="AK11" s="599"/>
      <c r="AL11" s="600">
        <v>0</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580787</v>
      </c>
      <c r="BH11" s="596"/>
      <c r="BI11" s="596"/>
      <c r="BJ11" s="596"/>
      <c r="BK11" s="596"/>
      <c r="BL11" s="596"/>
      <c r="BM11" s="596"/>
      <c r="BN11" s="597"/>
      <c r="BO11" s="598">
        <v>8.3000000000000007</v>
      </c>
      <c r="BP11" s="598"/>
      <c r="BQ11" s="598"/>
      <c r="BR11" s="598"/>
      <c r="BS11" s="604">
        <v>115206</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1603857</v>
      </c>
      <c r="CS11" s="596"/>
      <c r="CT11" s="596"/>
      <c r="CU11" s="596"/>
      <c r="CV11" s="596"/>
      <c r="CW11" s="596"/>
      <c r="CX11" s="596"/>
      <c r="CY11" s="597"/>
      <c r="CZ11" s="598">
        <v>5.5</v>
      </c>
      <c r="DA11" s="598"/>
      <c r="DB11" s="598"/>
      <c r="DC11" s="598"/>
      <c r="DD11" s="604">
        <v>588499</v>
      </c>
      <c r="DE11" s="596"/>
      <c r="DF11" s="596"/>
      <c r="DG11" s="596"/>
      <c r="DH11" s="596"/>
      <c r="DI11" s="596"/>
      <c r="DJ11" s="596"/>
      <c r="DK11" s="596"/>
      <c r="DL11" s="596"/>
      <c r="DM11" s="596"/>
      <c r="DN11" s="596"/>
      <c r="DO11" s="596"/>
      <c r="DP11" s="597"/>
      <c r="DQ11" s="604">
        <v>877376</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3591876</v>
      </c>
      <c r="BH12" s="596"/>
      <c r="BI12" s="596"/>
      <c r="BJ12" s="596"/>
      <c r="BK12" s="596"/>
      <c r="BL12" s="596"/>
      <c r="BM12" s="596"/>
      <c r="BN12" s="597"/>
      <c r="BO12" s="598">
        <v>51</v>
      </c>
      <c r="BP12" s="598"/>
      <c r="BQ12" s="598"/>
      <c r="BR12" s="598"/>
      <c r="BS12" s="604">
        <v>232614</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278680</v>
      </c>
      <c r="CS12" s="596"/>
      <c r="CT12" s="596"/>
      <c r="CU12" s="596"/>
      <c r="CV12" s="596"/>
      <c r="CW12" s="596"/>
      <c r="CX12" s="596"/>
      <c r="CY12" s="597"/>
      <c r="CZ12" s="598">
        <v>1</v>
      </c>
      <c r="DA12" s="598"/>
      <c r="DB12" s="598"/>
      <c r="DC12" s="598"/>
      <c r="DD12" s="604">
        <v>5946</v>
      </c>
      <c r="DE12" s="596"/>
      <c r="DF12" s="596"/>
      <c r="DG12" s="596"/>
      <c r="DH12" s="596"/>
      <c r="DI12" s="596"/>
      <c r="DJ12" s="596"/>
      <c r="DK12" s="596"/>
      <c r="DL12" s="596"/>
      <c r="DM12" s="596"/>
      <c r="DN12" s="596"/>
      <c r="DO12" s="596"/>
      <c r="DP12" s="597"/>
      <c r="DQ12" s="604">
        <v>141189</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75034</v>
      </c>
      <c r="S13" s="596"/>
      <c r="T13" s="596"/>
      <c r="U13" s="596"/>
      <c r="V13" s="596"/>
      <c r="W13" s="596"/>
      <c r="X13" s="596"/>
      <c r="Y13" s="597"/>
      <c r="Z13" s="598">
        <v>0.3</v>
      </c>
      <c r="AA13" s="598"/>
      <c r="AB13" s="598"/>
      <c r="AC13" s="598"/>
      <c r="AD13" s="599">
        <v>75034</v>
      </c>
      <c r="AE13" s="599"/>
      <c r="AF13" s="599"/>
      <c r="AG13" s="599"/>
      <c r="AH13" s="599"/>
      <c r="AI13" s="599"/>
      <c r="AJ13" s="599"/>
      <c r="AK13" s="599"/>
      <c r="AL13" s="600">
        <v>0.5</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3578239</v>
      </c>
      <c r="BH13" s="596"/>
      <c r="BI13" s="596"/>
      <c r="BJ13" s="596"/>
      <c r="BK13" s="596"/>
      <c r="BL13" s="596"/>
      <c r="BM13" s="596"/>
      <c r="BN13" s="597"/>
      <c r="BO13" s="598">
        <v>50.8</v>
      </c>
      <c r="BP13" s="598"/>
      <c r="BQ13" s="598"/>
      <c r="BR13" s="598"/>
      <c r="BS13" s="604">
        <v>232614</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3246268</v>
      </c>
      <c r="CS13" s="596"/>
      <c r="CT13" s="596"/>
      <c r="CU13" s="596"/>
      <c r="CV13" s="596"/>
      <c r="CW13" s="596"/>
      <c r="CX13" s="596"/>
      <c r="CY13" s="597"/>
      <c r="CZ13" s="598">
        <v>11.1</v>
      </c>
      <c r="DA13" s="598"/>
      <c r="DB13" s="598"/>
      <c r="DC13" s="598"/>
      <c r="DD13" s="604">
        <v>1915230</v>
      </c>
      <c r="DE13" s="596"/>
      <c r="DF13" s="596"/>
      <c r="DG13" s="596"/>
      <c r="DH13" s="596"/>
      <c r="DI13" s="596"/>
      <c r="DJ13" s="596"/>
      <c r="DK13" s="596"/>
      <c r="DL13" s="596"/>
      <c r="DM13" s="596"/>
      <c r="DN13" s="596"/>
      <c r="DO13" s="596"/>
      <c r="DP13" s="597"/>
      <c r="DQ13" s="604">
        <v>1441096</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187907</v>
      </c>
      <c r="BH14" s="596"/>
      <c r="BI14" s="596"/>
      <c r="BJ14" s="596"/>
      <c r="BK14" s="596"/>
      <c r="BL14" s="596"/>
      <c r="BM14" s="596"/>
      <c r="BN14" s="597"/>
      <c r="BO14" s="598">
        <v>2.7</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919258</v>
      </c>
      <c r="CS14" s="596"/>
      <c r="CT14" s="596"/>
      <c r="CU14" s="596"/>
      <c r="CV14" s="596"/>
      <c r="CW14" s="596"/>
      <c r="CX14" s="596"/>
      <c r="CY14" s="597"/>
      <c r="CZ14" s="598">
        <v>3.1</v>
      </c>
      <c r="DA14" s="598"/>
      <c r="DB14" s="598"/>
      <c r="DC14" s="598"/>
      <c r="DD14" s="604">
        <v>50610</v>
      </c>
      <c r="DE14" s="596"/>
      <c r="DF14" s="596"/>
      <c r="DG14" s="596"/>
      <c r="DH14" s="596"/>
      <c r="DI14" s="596"/>
      <c r="DJ14" s="596"/>
      <c r="DK14" s="596"/>
      <c r="DL14" s="596"/>
      <c r="DM14" s="596"/>
      <c r="DN14" s="596"/>
      <c r="DO14" s="596"/>
      <c r="DP14" s="597"/>
      <c r="DQ14" s="604">
        <v>849627</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18547</v>
      </c>
      <c r="S15" s="596"/>
      <c r="T15" s="596"/>
      <c r="U15" s="596"/>
      <c r="V15" s="596"/>
      <c r="W15" s="596"/>
      <c r="X15" s="596"/>
      <c r="Y15" s="597"/>
      <c r="Z15" s="598">
        <v>0.1</v>
      </c>
      <c r="AA15" s="598"/>
      <c r="AB15" s="598"/>
      <c r="AC15" s="598"/>
      <c r="AD15" s="599">
        <v>18547</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462365</v>
      </c>
      <c r="BH15" s="596"/>
      <c r="BI15" s="596"/>
      <c r="BJ15" s="596"/>
      <c r="BK15" s="596"/>
      <c r="BL15" s="596"/>
      <c r="BM15" s="596"/>
      <c r="BN15" s="597"/>
      <c r="BO15" s="598">
        <v>6.6</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3672131</v>
      </c>
      <c r="CS15" s="596"/>
      <c r="CT15" s="596"/>
      <c r="CU15" s="596"/>
      <c r="CV15" s="596"/>
      <c r="CW15" s="596"/>
      <c r="CX15" s="596"/>
      <c r="CY15" s="597"/>
      <c r="CZ15" s="598">
        <v>12.5</v>
      </c>
      <c r="DA15" s="598"/>
      <c r="DB15" s="598"/>
      <c r="DC15" s="598"/>
      <c r="DD15" s="604">
        <v>2017658</v>
      </c>
      <c r="DE15" s="596"/>
      <c r="DF15" s="596"/>
      <c r="DG15" s="596"/>
      <c r="DH15" s="596"/>
      <c r="DI15" s="596"/>
      <c r="DJ15" s="596"/>
      <c r="DK15" s="596"/>
      <c r="DL15" s="596"/>
      <c r="DM15" s="596"/>
      <c r="DN15" s="596"/>
      <c r="DO15" s="596"/>
      <c r="DP15" s="597"/>
      <c r="DQ15" s="604">
        <v>1525747</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7386732</v>
      </c>
      <c r="S16" s="596"/>
      <c r="T16" s="596"/>
      <c r="U16" s="596"/>
      <c r="V16" s="596"/>
      <c r="W16" s="596"/>
      <c r="X16" s="596"/>
      <c r="Y16" s="597"/>
      <c r="Z16" s="598">
        <v>24.6</v>
      </c>
      <c r="AA16" s="598"/>
      <c r="AB16" s="598"/>
      <c r="AC16" s="598"/>
      <c r="AD16" s="599">
        <v>6365974</v>
      </c>
      <c r="AE16" s="599"/>
      <c r="AF16" s="599"/>
      <c r="AG16" s="599"/>
      <c r="AH16" s="599"/>
      <c r="AI16" s="599"/>
      <c r="AJ16" s="599"/>
      <c r="AK16" s="599"/>
      <c r="AL16" s="600">
        <v>43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186757</v>
      </c>
      <c r="CS16" s="596"/>
      <c r="CT16" s="596"/>
      <c r="CU16" s="596"/>
      <c r="CV16" s="596"/>
      <c r="CW16" s="596"/>
      <c r="CX16" s="596"/>
      <c r="CY16" s="597"/>
      <c r="CZ16" s="598">
        <v>0.6</v>
      </c>
      <c r="DA16" s="598"/>
      <c r="DB16" s="598"/>
      <c r="DC16" s="598"/>
      <c r="DD16" s="604" t="s">
        <v>113</v>
      </c>
      <c r="DE16" s="596"/>
      <c r="DF16" s="596"/>
      <c r="DG16" s="596"/>
      <c r="DH16" s="596"/>
      <c r="DI16" s="596"/>
      <c r="DJ16" s="596"/>
      <c r="DK16" s="596"/>
      <c r="DL16" s="596"/>
      <c r="DM16" s="596"/>
      <c r="DN16" s="596"/>
      <c r="DO16" s="596"/>
      <c r="DP16" s="597"/>
      <c r="DQ16" s="604">
        <v>83672</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6365974</v>
      </c>
      <c r="S17" s="596"/>
      <c r="T17" s="596"/>
      <c r="U17" s="596"/>
      <c r="V17" s="596"/>
      <c r="W17" s="596"/>
      <c r="X17" s="596"/>
      <c r="Y17" s="597"/>
      <c r="Z17" s="598">
        <v>21.2</v>
      </c>
      <c r="AA17" s="598"/>
      <c r="AB17" s="598"/>
      <c r="AC17" s="598"/>
      <c r="AD17" s="599">
        <v>6365974</v>
      </c>
      <c r="AE17" s="599"/>
      <c r="AF17" s="599"/>
      <c r="AG17" s="599"/>
      <c r="AH17" s="599"/>
      <c r="AI17" s="599"/>
      <c r="AJ17" s="599"/>
      <c r="AK17" s="599"/>
      <c r="AL17" s="600">
        <v>43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2872544</v>
      </c>
      <c r="CS17" s="596"/>
      <c r="CT17" s="596"/>
      <c r="CU17" s="596"/>
      <c r="CV17" s="596"/>
      <c r="CW17" s="596"/>
      <c r="CX17" s="596"/>
      <c r="CY17" s="597"/>
      <c r="CZ17" s="598">
        <v>9.8000000000000007</v>
      </c>
      <c r="DA17" s="598"/>
      <c r="DB17" s="598"/>
      <c r="DC17" s="598"/>
      <c r="DD17" s="604" t="s">
        <v>113</v>
      </c>
      <c r="DE17" s="596"/>
      <c r="DF17" s="596"/>
      <c r="DG17" s="596"/>
      <c r="DH17" s="596"/>
      <c r="DI17" s="596"/>
      <c r="DJ17" s="596"/>
      <c r="DK17" s="596"/>
      <c r="DL17" s="596"/>
      <c r="DM17" s="596"/>
      <c r="DN17" s="596"/>
      <c r="DO17" s="596"/>
      <c r="DP17" s="597"/>
      <c r="DQ17" s="604">
        <v>2808984</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1020758</v>
      </c>
      <c r="S18" s="596"/>
      <c r="T18" s="596"/>
      <c r="U18" s="596"/>
      <c r="V18" s="596"/>
      <c r="W18" s="596"/>
      <c r="X18" s="596"/>
      <c r="Y18" s="597"/>
      <c r="Z18" s="598">
        <v>3.4</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28843</v>
      </c>
      <c r="BH19" s="596"/>
      <c r="BI19" s="596"/>
      <c r="BJ19" s="596"/>
      <c r="BK19" s="596"/>
      <c r="BL19" s="596"/>
      <c r="BM19" s="596"/>
      <c r="BN19" s="597"/>
      <c r="BO19" s="598">
        <v>0.4</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15812026</v>
      </c>
      <c r="S20" s="596"/>
      <c r="T20" s="596"/>
      <c r="U20" s="596"/>
      <c r="V20" s="596"/>
      <c r="W20" s="596"/>
      <c r="X20" s="596"/>
      <c r="Y20" s="597"/>
      <c r="Z20" s="598">
        <v>52.7</v>
      </c>
      <c r="AA20" s="598"/>
      <c r="AB20" s="598"/>
      <c r="AC20" s="598"/>
      <c r="AD20" s="599">
        <v>14791268</v>
      </c>
      <c r="AE20" s="599"/>
      <c r="AF20" s="599"/>
      <c r="AG20" s="599"/>
      <c r="AH20" s="599"/>
      <c r="AI20" s="599"/>
      <c r="AJ20" s="599"/>
      <c r="AK20" s="599"/>
      <c r="AL20" s="600">
        <v>99.9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28843</v>
      </c>
      <c r="BH20" s="596"/>
      <c r="BI20" s="596"/>
      <c r="BJ20" s="596"/>
      <c r="BK20" s="596"/>
      <c r="BL20" s="596"/>
      <c r="BM20" s="596"/>
      <c r="BN20" s="597"/>
      <c r="BO20" s="598">
        <v>0.4</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29287001</v>
      </c>
      <c r="CS20" s="596"/>
      <c r="CT20" s="596"/>
      <c r="CU20" s="596"/>
      <c r="CV20" s="596"/>
      <c r="CW20" s="596"/>
      <c r="CX20" s="596"/>
      <c r="CY20" s="597"/>
      <c r="CZ20" s="598">
        <v>100</v>
      </c>
      <c r="DA20" s="598"/>
      <c r="DB20" s="598"/>
      <c r="DC20" s="598"/>
      <c r="DD20" s="604">
        <v>5355264</v>
      </c>
      <c r="DE20" s="596"/>
      <c r="DF20" s="596"/>
      <c r="DG20" s="596"/>
      <c r="DH20" s="596"/>
      <c r="DI20" s="596"/>
      <c r="DJ20" s="596"/>
      <c r="DK20" s="596"/>
      <c r="DL20" s="596"/>
      <c r="DM20" s="596"/>
      <c r="DN20" s="596"/>
      <c r="DO20" s="596"/>
      <c r="DP20" s="597"/>
      <c r="DQ20" s="604">
        <v>17147771</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11296</v>
      </c>
      <c r="S21" s="596"/>
      <c r="T21" s="596"/>
      <c r="U21" s="596"/>
      <c r="V21" s="596"/>
      <c r="W21" s="596"/>
      <c r="X21" s="596"/>
      <c r="Y21" s="597"/>
      <c r="Z21" s="598">
        <v>0</v>
      </c>
      <c r="AA21" s="598"/>
      <c r="AB21" s="598"/>
      <c r="AC21" s="598"/>
      <c r="AD21" s="599">
        <v>11296</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28843</v>
      </c>
      <c r="BH21" s="596"/>
      <c r="BI21" s="596"/>
      <c r="BJ21" s="596"/>
      <c r="BK21" s="596"/>
      <c r="BL21" s="596"/>
      <c r="BM21" s="596"/>
      <c r="BN21" s="597"/>
      <c r="BO21" s="598">
        <v>0.4</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301087</v>
      </c>
      <c r="S22" s="596"/>
      <c r="T22" s="596"/>
      <c r="U22" s="596"/>
      <c r="V22" s="596"/>
      <c r="W22" s="596"/>
      <c r="X22" s="596"/>
      <c r="Y22" s="597"/>
      <c r="Z22" s="598">
        <v>1</v>
      </c>
      <c r="AA22" s="598"/>
      <c r="AB22" s="598"/>
      <c r="AC22" s="598"/>
      <c r="AD22" s="599" t="s">
        <v>113</v>
      </c>
      <c r="AE22" s="599"/>
      <c r="AF22" s="599"/>
      <c r="AG22" s="599"/>
      <c r="AH22" s="599"/>
      <c r="AI22" s="599"/>
      <c r="AJ22" s="599"/>
      <c r="AK22" s="599"/>
      <c r="AL22" s="600" t="s">
        <v>113</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276047</v>
      </c>
      <c r="S23" s="596"/>
      <c r="T23" s="596"/>
      <c r="U23" s="596"/>
      <c r="V23" s="596"/>
      <c r="W23" s="596"/>
      <c r="X23" s="596"/>
      <c r="Y23" s="597"/>
      <c r="Z23" s="598">
        <v>0.9</v>
      </c>
      <c r="AA23" s="598"/>
      <c r="AB23" s="598"/>
      <c r="AC23" s="598"/>
      <c r="AD23" s="599" t="s">
        <v>113</v>
      </c>
      <c r="AE23" s="599"/>
      <c r="AF23" s="599"/>
      <c r="AG23" s="599"/>
      <c r="AH23" s="599"/>
      <c r="AI23" s="599"/>
      <c r="AJ23" s="599"/>
      <c r="AK23" s="599"/>
      <c r="AL23" s="600" t="s">
        <v>113</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192406</v>
      </c>
      <c r="S24" s="596"/>
      <c r="T24" s="596"/>
      <c r="U24" s="596"/>
      <c r="V24" s="596"/>
      <c r="W24" s="596"/>
      <c r="X24" s="596"/>
      <c r="Y24" s="597"/>
      <c r="Z24" s="598">
        <v>0.6</v>
      </c>
      <c r="AA24" s="598"/>
      <c r="AB24" s="598"/>
      <c r="AC24" s="598"/>
      <c r="AD24" s="599" t="s">
        <v>113</v>
      </c>
      <c r="AE24" s="599"/>
      <c r="AF24" s="599"/>
      <c r="AG24" s="599"/>
      <c r="AH24" s="599"/>
      <c r="AI24" s="599"/>
      <c r="AJ24" s="599"/>
      <c r="AK24" s="599"/>
      <c r="AL24" s="600" t="s">
        <v>113</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11715035</v>
      </c>
      <c r="CS24" s="585"/>
      <c r="CT24" s="585"/>
      <c r="CU24" s="585"/>
      <c r="CV24" s="585"/>
      <c r="CW24" s="585"/>
      <c r="CX24" s="585"/>
      <c r="CY24" s="586"/>
      <c r="CZ24" s="622">
        <v>40</v>
      </c>
      <c r="DA24" s="623"/>
      <c r="DB24" s="623"/>
      <c r="DC24" s="624"/>
      <c r="DD24" s="621">
        <v>7751114</v>
      </c>
      <c r="DE24" s="585"/>
      <c r="DF24" s="585"/>
      <c r="DG24" s="585"/>
      <c r="DH24" s="585"/>
      <c r="DI24" s="585"/>
      <c r="DJ24" s="585"/>
      <c r="DK24" s="586"/>
      <c r="DL24" s="621">
        <v>7535286</v>
      </c>
      <c r="DM24" s="585"/>
      <c r="DN24" s="585"/>
      <c r="DO24" s="585"/>
      <c r="DP24" s="585"/>
      <c r="DQ24" s="585"/>
      <c r="DR24" s="585"/>
      <c r="DS24" s="585"/>
      <c r="DT24" s="585"/>
      <c r="DU24" s="585"/>
      <c r="DV24" s="586"/>
      <c r="DW24" s="589">
        <v>48</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3822633</v>
      </c>
      <c r="S25" s="596"/>
      <c r="T25" s="596"/>
      <c r="U25" s="596"/>
      <c r="V25" s="596"/>
      <c r="W25" s="596"/>
      <c r="X25" s="596"/>
      <c r="Y25" s="597"/>
      <c r="Z25" s="598">
        <v>12.7</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3867973</v>
      </c>
      <c r="CS25" s="627"/>
      <c r="CT25" s="627"/>
      <c r="CU25" s="627"/>
      <c r="CV25" s="627"/>
      <c r="CW25" s="627"/>
      <c r="CX25" s="627"/>
      <c r="CY25" s="628"/>
      <c r="CZ25" s="629">
        <v>13.2</v>
      </c>
      <c r="DA25" s="630"/>
      <c r="DB25" s="630"/>
      <c r="DC25" s="631"/>
      <c r="DD25" s="604">
        <v>3480725</v>
      </c>
      <c r="DE25" s="627"/>
      <c r="DF25" s="627"/>
      <c r="DG25" s="627"/>
      <c r="DH25" s="627"/>
      <c r="DI25" s="627"/>
      <c r="DJ25" s="627"/>
      <c r="DK25" s="628"/>
      <c r="DL25" s="604">
        <v>3435483</v>
      </c>
      <c r="DM25" s="627"/>
      <c r="DN25" s="627"/>
      <c r="DO25" s="627"/>
      <c r="DP25" s="627"/>
      <c r="DQ25" s="627"/>
      <c r="DR25" s="627"/>
      <c r="DS25" s="627"/>
      <c r="DT25" s="627"/>
      <c r="DU25" s="627"/>
      <c r="DV25" s="628"/>
      <c r="DW25" s="600">
        <v>21.9</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2419365</v>
      </c>
      <c r="CS26" s="596"/>
      <c r="CT26" s="596"/>
      <c r="CU26" s="596"/>
      <c r="CV26" s="596"/>
      <c r="CW26" s="596"/>
      <c r="CX26" s="596"/>
      <c r="CY26" s="597"/>
      <c r="CZ26" s="629">
        <v>8.3000000000000007</v>
      </c>
      <c r="DA26" s="630"/>
      <c r="DB26" s="630"/>
      <c r="DC26" s="631"/>
      <c r="DD26" s="604">
        <v>2138339</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1883105</v>
      </c>
      <c r="S27" s="596"/>
      <c r="T27" s="596"/>
      <c r="U27" s="596"/>
      <c r="V27" s="596"/>
      <c r="W27" s="596"/>
      <c r="X27" s="596"/>
      <c r="Y27" s="597"/>
      <c r="Z27" s="598">
        <v>6.3</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7037653</v>
      </c>
      <c r="BH27" s="596"/>
      <c r="BI27" s="596"/>
      <c r="BJ27" s="596"/>
      <c r="BK27" s="596"/>
      <c r="BL27" s="596"/>
      <c r="BM27" s="596"/>
      <c r="BN27" s="597"/>
      <c r="BO27" s="598">
        <v>100</v>
      </c>
      <c r="BP27" s="598"/>
      <c r="BQ27" s="598"/>
      <c r="BR27" s="598"/>
      <c r="BS27" s="604">
        <v>347820</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4974518</v>
      </c>
      <c r="CS27" s="627"/>
      <c r="CT27" s="627"/>
      <c r="CU27" s="627"/>
      <c r="CV27" s="627"/>
      <c r="CW27" s="627"/>
      <c r="CX27" s="627"/>
      <c r="CY27" s="628"/>
      <c r="CZ27" s="629">
        <v>17</v>
      </c>
      <c r="DA27" s="630"/>
      <c r="DB27" s="630"/>
      <c r="DC27" s="631"/>
      <c r="DD27" s="604">
        <v>1461405</v>
      </c>
      <c r="DE27" s="627"/>
      <c r="DF27" s="627"/>
      <c r="DG27" s="627"/>
      <c r="DH27" s="627"/>
      <c r="DI27" s="627"/>
      <c r="DJ27" s="627"/>
      <c r="DK27" s="628"/>
      <c r="DL27" s="604">
        <v>1461086</v>
      </c>
      <c r="DM27" s="627"/>
      <c r="DN27" s="627"/>
      <c r="DO27" s="627"/>
      <c r="DP27" s="627"/>
      <c r="DQ27" s="627"/>
      <c r="DR27" s="627"/>
      <c r="DS27" s="627"/>
      <c r="DT27" s="627"/>
      <c r="DU27" s="627"/>
      <c r="DV27" s="628"/>
      <c r="DW27" s="600">
        <v>9.3000000000000007</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215982</v>
      </c>
      <c r="S28" s="596"/>
      <c r="T28" s="596"/>
      <c r="U28" s="596"/>
      <c r="V28" s="596"/>
      <c r="W28" s="596"/>
      <c r="X28" s="596"/>
      <c r="Y28" s="597"/>
      <c r="Z28" s="598">
        <v>0.7</v>
      </c>
      <c r="AA28" s="598"/>
      <c r="AB28" s="598"/>
      <c r="AC28" s="598"/>
      <c r="AD28" s="599">
        <v>10556</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2872544</v>
      </c>
      <c r="CS28" s="596"/>
      <c r="CT28" s="596"/>
      <c r="CU28" s="596"/>
      <c r="CV28" s="596"/>
      <c r="CW28" s="596"/>
      <c r="CX28" s="596"/>
      <c r="CY28" s="597"/>
      <c r="CZ28" s="629">
        <v>9.8000000000000007</v>
      </c>
      <c r="DA28" s="630"/>
      <c r="DB28" s="630"/>
      <c r="DC28" s="631"/>
      <c r="DD28" s="604">
        <v>2808984</v>
      </c>
      <c r="DE28" s="596"/>
      <c r="DF28" s="596"/>
      <c r="DG28" s="596"/>
      <c r="DH28" s="596"/>
      <c r="DI28" s="596"/>
      <c r="DJ28" s="596"/>
      <c r="DK28" s="597"/>
      <c r="DL28" s="604">
        <v>2638717</v>
      </c>
      <c r="DM28" s="596"/>
      <c r="DN28" s="596"/>
      <c r="DO28" s="596"/>
      <c r="DP28" s="596"/>
      <c r="DQ28" s="596"/>
      <c r="DR28" s="596"/>
      <c r="DS28" s="596"/>
      <c r="DT28" s="596"/>
      <c r="DU28" s="596"/>
      <c r="DV28" s="597"/>
      <c r="DW28" s="600">
        <v>16.8</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413973</v>
      </c>
      <c r="S29" s="596"/>
      <c r="T29" s="596"/>
      <c r="U29" s="596"/>
      <c r="V29" s="596"/>
      <c r="W29" s="596"/>
      <c r="X29" s="596"/>
      <c r="Y29" s="597"/>
      <c r="Z29" s="598">
        <v>1.4</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2872107</v>
      </c>
      <c r="CS29" s="627"/>
      <c r="CT29" s="627"/>
      <c r="CU29" s="627"/>
      <c r="CV29" s="627"/>
      <c r="CW29" s="627"/>
      <c r="CX29" s="627"/>
      <c r="CY29" s="628"/>
      <c r="CZ29" s="629">
        <v>9.8000000000000007</v>
      </c>
      <c r="DA29" s="630"/>
      <c r="DB29" s="630"/>
      <c r="DC29" s="631"/>
      <c r="DD29" s="604">
        <v>2808547</v>
      </c>
      <c r="DE29" s="627"/>
      <c r="DF29" s="627"/>
      <c r="DG29" s="627"/>
      <c r="DH29" s="627"/>
      <c r="DI29" s="627"/>
      <c r="DJ29" s="627"/>
      <c r="DK29" s="628"/>
      <c r="DL29" s="604">
        <v>2638280</v>
      </c>
      <c r="DM29" s="627"/>
      <c r="DN29" s="627"/>
      <c r="DO29" s="627"/>
      <c r="DP29" s="627"/>
      <c r="DQ29" s="627"/>
      <c r="DR29" s="627"/>
      <c r="DS29" s="627"/>
      <c r="DT29" s="627"/>
      <c r="DU29" s="627"/>
      <c r="DV29" s="628"/>
      <c r="DW29" s="600">
        <v>16.8</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1378481</v>
      </c>
      <c r="S30" s="596"/>
      <c r="T30" s="596"/>
      <c r="U30" s="596"/>
      <c r="V30" s="596"/>
      <c r="W30" s="596"/>
      <c r="X30" s="596"/>
      <c r="Y30" s="597"/>
      <c r="Z30" s="598">
        <v>4.5999999999999996</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98.3</v>
      </c>
      <c r="BH30" s="654"/>
      <c r="BI30" s="654"/>
      <c r="BJ30" s="654"/>
      <c r="BK30" s="654"/>
      <c r="BL30" s="654"/>
      <c r="BM30" s="590">
        <v>84.9</v>
      </c>
      <c r="BN30" s="654"/>
      <c r="BO30" s="654"/>
      <c r="BP30" s="654"/>
      <c r="BQ30" s="655"/>
      <c r="BR30" s="653">
        <v>98.7</v>
      </c>
      <c r="BS30" s="654"/>
      <c r="BT30" s="654"/>
      <c r="BU30" s="654"/>
      <c r="BV30" s="654"/>
      <c r="BW30" s="654"/>
      <c r="BX30" s="590">
        <v>84.3</v>
      </c>
      <c r="BY30" s="654"/>
      <c r="BZ30" s="654"/>
      <c r="CA30" s="654"/>
      <c r="CB30" s="655"/>
      <c r="CD30" s="658"/>
      <c r="CE30" s="659"/>
      <c r="CF30" s="609" t="s">
        <v>293</v>
      </c>
      <c r="CG30" s="610"/>
      <c r="CH30" s="610"/>
      <c r="CI30" s="610"/>
      <c r="CJ30" s="610"/>
      <c r="CK30" s="610"/>
      <c r="CL30" s="610"/>
      <c r="CM30" s="610"/>
      <c r="CN30" s="610"/>
      <c r="CO30" s="610"/>
      <c r="CP30" s="610"/>
      <c r="CQ30" s="611"/>
      <c r="CR30" s="595">
        <v>2639006</v>
      </c>
      <c r="CS30" s="596"/>
      <c r="CT30" s="596"/>
      <c r="CU30" s="596"/>
      <c r="CV30" s="596"/>
      <c r="CW30" s="596"/>
      <c r="CX30" s="596"/>
      <c r="CY30" s="597"/>
      <c r="CZ30" s="629">
        <v>9</v>
      </c>
      <c r="DA30" s="630"/>
      <c r="DB30" s="630"/>
      <c r="DC30" s="631"/>
      <c r="DD30" s="604">
        <v>2578949</v>
      </c>
      <c r="DE30" s="596"/>
      <c r="DF30" s="596"/>
      <c r="DG30" s="596"/>
      <c r="DH30" s="596"/>
      <c r="DI30" s="596"/>
      <c r="DJ30" s="596"/>
      <c r="DK30" s="597"/>
      <c r="DL30" s="604">
        <v>2408682</v>
      </c>
      <c r="DM30" s="596"/>
      <c r="DN30" s="596"/>
      <c r="DO30" s="596"/>
      <c r="DP30" s="596"/>
      <c r="DQ30" s="596"/>
      <c r="DR30" s="596"/>
      <c r="DS30" s="596"/>
      <c r="DT30" s="596"/>
      <c r="DU30" s="596"/>
      <c r="DV30" s="597"/>
      <c r="DW30" s="600">
        <v>15.3</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678538</v>
      </c>
      <c r="S31" s="596"/>
      <c r="T31" s="596"/>
      <c r="U31" s="596"/>
      <c r="V31" s="596"/>
      <c r="W31" s="596"/>
      <c r="X31" s="596"/>
      <c r="Y31" s="597"/>
      <c r="Z31" s="598">
        <v>2.2999999999999998</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99.2</v>
      </c>
      <c r="BH31" s="627"/>
      <c r="BI31" s="627"/>
      <c r="BJ31" s="627"/>
      <c r="BK31" s="627"/>
      <c r="BL31" s="627"/>
      <c r="BM31" s="601">
        <v>95.9</v>
      </c>
      <c r="BN31" s="651"/>
      <c r="BO31" s="651"/>
      <c r="BP31" s="651"/>
      <c r="BQ31" s="652"/>
      <c r="BR31" s="650">
        <v>99.1</v>
      </c>
      <c r="BS31" s="627"/>
      <c r="BT31" s="627"/>
      <c r="BU31" s="627"/>
      <c r="BV31" s="627"/>
      <c r="BW31" s="627"/>
      <c r="BX31" s="601">
        <v>95.3</v>
      </c>
      <c r="BY31" s="651"/>
      <c r="BZ31" s="651"/>
      <c r="CA31" s="651"/>
      <c r="CB31" s="652"/>
      <c r="CD31" s="658"/>
      <c r="CE31" s="659"/>
      <c r="CF31" s="609" t="s">
        <v>297</v>
      </c>
      <c r="CG31" s="610"/>
      <c r="CH31" s="610"/>
      <c r="CI31" s="610"/>
      <c r="CJ31" s="610"/>
      <c r="CK31" s="610"/>
      <c r="CL31" s="610"/>
      <c r="CM31" s="610"/>
      <c r="CN31" s="610"/>
      <c r="CO31" s="610"/>
      <c r="CP31" s="610"/>
      <c r="CQ31" s="611"/>
      <c r="CR31" s="595">
        <v>233101</v>
      </c>
      <c r="CS31" s="627"/>
      <c r="CT31" s="627"/>
      <c r="CU31" s="627"/>
      <c r="CV31" s="627"/>
      <c r="CW31" s="627"/>
      <c r="CX31" s="627"/>
      <c r="CY31" s="628"/>
      <c r="CZ31" s="629">
        <v>0.8</v>
      </c>
      <c r="DA31" s="630"/>
      <c r="DB31" s="630"/>
      <c r="DC31" s="631"/>
      <c r="DD31" s="604">
        <v>229598</v>
      </c>
      <c r="DE31" s="627"/>
      <c r="DF31" s="627"/>
      <c r="DG31" s="627"/>
      <c r="DH31" s="627"/>
      <c r="DI31" s="627"/>
      <c r="DJ31" s="627"/>
      <c r="DK31" s="628"/>
      <c r="DL31" s="604">
        <v>229598</v>
      </c>
      <c r="DM31" s="627"/>
      <c r="DN31" s="627"/>
      <c r="DO31" s="627"/>
      <c r="DP31" s="627"/>
      <c r="DQ31" s="627"/>
      <c r="DR31" s="627"/>
      <c r="DS31" s="627"/>
      <c r="DT31" s="627"/>
      <c r="DU31" s="627"/>
      <c r="DV31" s="628"/>
      <c r="DW31" s="600">
        <v>1.5</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1131912</v>
      </c>
      <c r="S32" s="596"/>
      <c r="T32" s="596"/>
      <c r="U32" s="596"/>
      <c r="V32" s="596"/>
      <c r="W32" s="596"/>
      <c r="X32" s="596"/>
      <c r="Y32" s="597"/>
      <c r="Z32" s="598">
        <v>3.8</v>
      </c>
      <c r="AA32" s="598"/>
      <c r="AB32" s="598"/>
      <c r="AC32" s="598"/>
      <c r="AD32" s="599">
        <v>116</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97.4</v>
      </c>
      <c r="BH32" s="663"/>
      <c r="BI32" s="663"/>
      <c r="BJ32" s="663"/>
      <c r="BK32" s="663"/>
      <c r="BL32" s="663"/>
      <c r="BM32" s="664">
        <v>76.400000000000006</v>
      </c>
      <c r="BN32" s="663"/>
      <c r="BO32" s="663"/>
      <c r="BP32" s="663"/>
      <c r="BQ32" s="665"/>
      <c r="BR32" s="662">
        <v>98.2</v>
      </c>
      <c r="BS32" s="663"/>
      <c r="BT32" s="663"/>
      <c r="BU32" s="663"/>
      <c r="BV32" s="663"/>
      <c r="BW32" s="663"/>
      <c r="BX32" s="664">
        <v>75.8</v>
      </c>
      <c r="BY32" s="663"/>
      <c r="BZ32" s="663"/>
      <c r="CA32" s="663"/>
      <c r="CB32" s="665"/>
      <c r="CD32" s="660"/>
      <c r="CE32" s="661"/>
      <c r="CF32" s="609" t="s">
        <v>300</v>
      </c>
      <c r="CG32" s="610"/>
      <c r="CH32" s="610"/>
      <c r="CI32" s="610"/>
      <c r="CJ32" s="610"/>
      <c r="CK32" s="610"/>
      <c r="CL32" s="610"/>
      <c r="CM32" s="610"/>
      <c r="CN32" s="610"/>
      <c r="CO32" s="610"/>
      <c r="CP32" s="610"/>
      <c r="CQ32" s="611"/>
      <c r="CR32" s="595">
        <v>437</v>
      </c>
      <c r="CS32" s="596"/>
      <c r="CT32" s="596"/>
      <c r="CU32" s="596"/>
      <c r="CV32" s="596"/>
      <c r="CW32" s="596"/>
      <c r="CX32" s="596"/>
      <c r="CY32" s="597"/>
      <c r="CZ32" s="629">
        <v>0</v>
      </c>
      <c r="DA32" s="630"/>
      <c r="DB32" s="630"/>
      <c r="DC32" s="631"/>
      <c r="DD32" s="604">
        <v>437</v>
      </c>
      <c r="DE32" s="596"/>
      <c r="DF32" s="596"/>
      <c r="DG32" s="596"/>
      <c r="DH32" s="596"/>
      <c r="DI32" s="596"/>
      <c r="DJ32" s="596"/>
      <c r="DK32" s="597"/>
      <c r="DL32" s="604">
        <v>437</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3869370</v>
      </c>
      <c r="S33" s="596"/>
      <c r="T33" s="596"/>
      <c r="U33" s="596"/>
      <c r="V33" s="596"/>
      <c r="W33" s="596"/>
      <c r="X33" s="596"/>
      <c r="Y33" s="597"/>
      <c r="Z33" s="598">
        <v>12.9</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12029945</v>
      </c>
      <c r="CS33" s="627"/>
      <c r="CT33" s="627"/>
      <c r="CU33" s="627"/>
      <c r="CV33" s="627"/>
      <c r="CW33" s="627"/>
      <c r="CX33" s="627"/>
      <c r="CY33" s="628"/>
      <c r="CZ33" s="629">
        <v>41.1</v>
      </c>
      <c r="DA33" s="630"/>
      <c r="DB33" s="630"/>
      <c r="DC33" s="631"/>
      <c r="DD33" s="604">
        <v>8757521</v>
      </c>
      <c r="DE33" s="627"/>
      <c r="DF33" s="627"/>
      <c r="DG33" s="627"/>
      <c r="DH33" s="627"/>
      <c r="DI33" s="627"/>
      <c r="DJ33" s="627"/>
      <c r="DK33" s="628"/>
      <c r="DL33" s="604">
        <v>6736985</v>
      </c>
      <c r="DM33" s="627"/>
      <c r="DN33" s="627"/>
      <c r="DO33" s="627"/>
      <c r="DP33" s="627"/>
      <c r="DQ33" s="627"/>
      <c r="DR33" s="627"/>
      <c r="DS33" s="627"/>
      <c r="DT33" s="627"/>
      <c r="DU33" s="627"/>
      <c r="DV33" s="628"/>
      <c r="DW33" s="600">
        <v>42.9</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3601294</v>
      </c>
      <c r="CS34" s="596"/>
      <c r="CT34" s="596"/>
      <c r="CU34" s="596"/>
      <c r="CV34" s="596"/>
      <c r="CW34" s="596"/>
      <c r="CX34" s="596"/>
      <c r="CY34" s="597"/>
      <c r="CZ34" s="629">
        <v>12.3</v>
      </c>
      <c r="DA34" s="630"/>
      <c r="DB34" s="630"/>
      <c r="DC34" s="631"/>
      <c r="DD34" s="604">
        <v>2974467</v>
      </c>
      <c r="DE34" s="596"/>
      <c r="DF34" s="596"/>
      <c r="DG34" s="596"/>
      <c r="DH34" s="596"/>
      <c r="DI34" s="596"/>
      <c r="DJ34" s="596"/>
      <c r="DK34" s="597"/>
      <c r="DL34" s="604">
        <v>2523617</v>
      </c>
      <c r="DM34" s="596"/>
      <c r="DN34" s="596"/>
      <c r="DO34" s="596"/>
      <c r="DP34" s="596"/>
      <c r="DQ34" s="596"/>
      <c r="DR34" s="596"/>
      <c r="DS34" s="596"/>
      <c r="DT34" s="596"/>
      <c r="DU34" s="596"/>
      <c r="DV34" s="597"/>
      <c r="DW34" s="600">
        <v>16.100000000000001</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882570</v>
      </c>
      <c r="S35" s="596"/>
      <c r="T35" s="596"/>
      <c r="U35" s="596"/>
      <c r="V35" s="596"/>
      <c r="W35" s="596"/>
      <c r="X35" s="596"/>
      <c r="Y35" s="597"/>
      <c r="Z35" s="598">
        <v>2.9</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3796841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-368263</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84263</v>
      </c>
      <c r="CS35" s="627"/>
      <c r="CT35" s="627"/>
      <c r="CU35" s="627"/>
      <c r="CV35" s="627"/>
      <c r="CW35" s="627"/>
      <c r="CX35" s="627"/>
      <c r="CY35" s="628"/>
      <c r="CZ35" s="629">
        <v>0.3</v>
      </c>
      <c r="DA35" s="630"/>
      <c r="DB35" s="630"/>
      <c r="DC35" s="631"/>
      <c r="DD35" s="604">
        <v>50970</v>
      </c>
      <c r="DE35" s="627"/>
      <c r="DF35" s="627"/>
      <c r="DG35" s="627"/>
      <c r="DH35" s="627"/>
      <c r="DI35" s="627"/>
      <c r="DJ35" s="627"/>
      <c r="DK35" s="628"/>
      <c r="DL35" s="604">
        <v>49713</v>
      </c>
      <c r="DM35" s="627"/>
      <c r="DN35" s="627"/>
      <c r="DO35" s="627"/>
      <c r="DP35" s="627"/>
      <c r="DQ35" s="627"/>
      <c r="DR35" s="627"/>
      <c r="DS35" s="627"/>
      <c r="DT35" s="627"/>
      <c r="DU35" s="627"/>
      <c r="DV35" s="628"/>
      <c r="DW35" s="600">
        <v>0.3</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29986856</v>
      </c>
      <c r="S36" s="668"/>
      <c r="T36" s="668"/>
      <c r="U36" s="668"/>
      <c r="V36" s="668"/>
      <c r="W36" s="668"/>
      <c r="X36" s="668"/>
      <c r="Y36" s="669"/>
      <c r="Z36" s="670">
        <v>100</v>
      </c>
      <c r="AA36" s="670"/>
      <c r="AB36" s="670"/>
      <c r="AC36" s="670"/>
      <c r="AD36" s="671">
        <v>14813236</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1105843</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-521467</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2767879</v>
      </c>
      <c r="CS36" s="596"/>
      <c r="CT36" s="596"/>
      <c r="CU36" s="596"/>
      <c r="CV36" s="596"/>
      <c r="CW36" s="596"/>
      <c r="CX36" s="596"/>
      <c r="CY36" s="597"/>
      <c r="CZ36" s="629">
        <v>9.5</v>
      </c>
      <c r="DA36" s="630"/>
      <c r="DB36" s="630"/>
      <c r="DC36" s="631"/>
      <c r="DD36" s="604">
        <v>2184390</v>
      </c>
      <c r="DE36" s="596"/>
      <c r="DF36" s="596"/>
      <c r="DG36" s="596"/>
      <c r="DH36" s="596"/>
      <c r="DI36" s="596"/>
      <c r="DJ36" s="596"/>
      <c r="DK36" s="597"/>
      <c r="DL36" s="604">
        <v>1551324</v>
      </c>
      <c r="DM36" s="596"/>
      <c r="DN36" s="596"/>
      <c r="DO36" s="596"/>
      <c r="DP36" s="596"/>
      <c r="DQ36" s="596"/>
      <c r="DR36" s="596"/>
      <c r="DS36" s="596"/>
      <c r="DT36" s="596"/>
      <c r="DU36" s="596"/>
      <c r="DV36" s="597"/>
      <c r="DW36" s="600">
        <v>9.9</v>
      </c>
      <c r="DX36" s="625"/>
      <c r="DY36" s="625"/>
      <c r="DZ36" s="625"/>
      <c r="EA36" s="625"/>
      <c r="EB36" s="625"/>
      <c r="EC36" s="626"/>
    </row>
    <row r="37" spans="2:133" ht="11.25" customHeight="1">
      <c r="AQ37" s="674" t="s">
        <v>315</v>
      </c>
      <c r="AR37" s="675"/>
      <c r="AS37" s="675"/>
      <c r="AT37" s="675"/>
      <c r="AU37" s="675"/>
      <c r="AV37" s="675"/>
      <c r="AW37" s="675"/>
      <c r="AX37" s="675"/>
      <c r="AY37" s="676"/>
      <c r="AZ37" s="595">
        <v>87426</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8007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1595887</v>
      </c>
      <c r="CS37" s="627"/>
      <c r="CT37" s="627"/>
      <c r="CU37" s="627"/>
      <c r="CV37" s="627"/>
      <c r="CW37" s="627"/>
      <c r="CX37" s="627"/>
      <c r="CY37" s="628"/>
      <c r="CZ37" s="629">
        <v>5.4</v>
      </c>
      <c r="DA37" s="630"/>
      <c r="DB37" s="630"/>
      <c r="DC37" s="631"/>
      <c r="DD37" s="604">
        <v>1445187</v>
      </c>
      <c r="DE37" s="627"/>
      <c r="DF37" s="627"/>
      <c r="DG37" s="627"/>
      <c r="DH37" s="627"/>
      <c r="DI37" s="627"/>
      <c r="DJ37" s="627"/>
      <c r="DK37" s="628"/>
      <c r="DL37" s="604">
        <v>1154422</v>
      </c>
      <c r="DM37" s="627"/>
      <c r="DN37" s="627"/>
      <c r="DO37" s="627"/>
      <c r="DP37" s="627"/>
      <c r="DQ37" s="627"/>
      <c r="DR37" s="627"/>
      <c r="DS37" s="627"/>
      <c r="DT37" s="627"/>
      <c r="DU37" s="627"/>
      <c r="DV37" s="628"/>
      <c r="DW37" s="600">
        <v>7.4</v>
      </c>
      <c r="DX37" s="625"/>
      <c r="DY37" s="625"/>
      <c r="DZ37" s="625"/>
      <c r="EA37" s="625"/>
      <c r="EB37" s="625"/>
      <c r="EC37" s="626"/>
    </row>
    <row r="38" spans="2:133" ht="11.25" customHeight="1">
      <c r="AQ38" s="674" t="s">
        <v>318</v>
      </c>
      <c r="AR38" s="675"/>
      <c r="AS38" s="675"/>
      <c r="AT38" s="675"/>
      <c r="AU38" s="675"/>
      <c r="AV38" s="675"/>
      <c r="AW38" s="675"/>
      <c r="AX38" s="675"/>
      <c r="AY38" s="676"/>
      <c r="AZ38" s="595">
        <v>8034</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14060</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3708919</v>
      </c>
      <c r="CS38" s="596"/>
      <c r="CT38" s="596"/>
      <c r="CU38" s="596"/>
      <c r="CV38" s="596"/>
      <c r="CW38" s="596"/>
      <c r="CX38" s="596"/>
      <c r="CY38" s="597"/>
      <c r="CZ38" s="629">
        <v>12.7</v>
      </c>
      <c r="DA38" s="630"/>
      <c r="DB38" s="630"/>
      <c r="DC38" s="631"/>
      <c r="DD38" s="604">
        <v>3259580</v>
      </c>
      <c r="DE38" s="596"/>
      <c r="DF38" s="596"/>
      <c r="DG38" s="596"/>
      <c r="DH38" s="596"/>
      <c r="DI38" s="596"/>
      <c r="DJ38" s="596"/>
      <c r="DK38" s="597"/>
      <c r="DL38" s="604">
        <v>2612331</v>
      </c>
      <c r="DM38" s="596"/>
      <c r="DN38" s="596"/>
      <c r="DO38" s="596"/>
      <c r="DP38" s="596"/>
      <c r="DQ38" s="596"/>
      <c r="DR38" s="596"/>
      <c r="DS38" s="596"/>
      <c r="DT38" s="596"/>
      <c r="DU38" s="596"/>
      <c r="DV38" s="597"/>
      <c r="DW38" s="600">
        <v>16.600000000000001</v>
      </c>
      <c r="DX38" s="625"/>
      <c r="DY38" s="625"/>
      <c r="DZ38" s="625"/>
      <c r="EA38" s="625"/>
      <c r="EB38" s="625"/>
      <c r="EC38" s="626"/>
    </row>
    <row r="39" spans="2:133" ht="11.25" customHeight="1">
      <c r="AQ39" s="674" t="s">
        <v>321</v>
      </c>
      <c r="AR39" s="675"/>
      <c r="AS39" s="675"/>
      <c r="AT39" s="675"/>
      <c r="AU39" s="675"/>
      <c r="AV39" s="675"/>
      <c r="AW39" s="675"/>
      <c r="AX39" s="675"/>
      <c r="AY39" s="676"/>
      <c r="AZ39" s="595">
        <v>680</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109</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1712763</v>
      </c>
      <c r="CS39" s="627"/>
      <c r="CT39" s="627"/>
      <c r="CU39" s="627"/>
      <c r="CV39" s="627"/>
      <c r="CW39" s="627"/>
      <c r="CX39" s="627"/>
      <c r="CY39" s="628"/>
      <c r="CZ39" s="629">
        <v>5.8</v>
      </c>
      <c r="DA39" s="630"/>
      <c r="DB39" s="630"/>
      <c r="DC39" s="631"/>
      <c r="DD39" s="604">
        <v>287692</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654107</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125</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154827</v>
      </c>
      <c r="CS40" s="596"/>
      <c r="CT40" s="596"/>
      <c r="CU40" s="596"/>
      <c r="CV40" s="596"/>
      <c r="CW40" s="596"/>
      <c r="CX40" s="596"/>
      <c r="CY40" s="597"/>
      <c r="CZ40" s="629">
        <v>0.5</v>
      </c>
      <c r="DA40" s="630"/>
      <c r="DB40" s="630"/>
      <c r="DC40" s="631"/>
      <c r="DD40" s="604">
        <v>422</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1940751</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347</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5542021</v>
      </c>
      <c r="CS42" s="596"/>
      <c r="CT42" s="596"/>
      <c r="CU42" s="596"/>
      <c r="CV42" s="596"/>
      <c r="CW42" s="596"/>
      <c r="CX42" s="596"/>
      <c r="CY42" s="597"/>
      <c r="CZ42" s="629">
        <v>18.899999999999999</v>
      </c>
      <c r="DA42" s="678"/>
      <c r="DB42" s="678"/>
      <c r="DC42" s="679"/>
      <c r="DD42" s="604">
        <v>639136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52561</v>
      </c>
      <c r="CS43" s="627"/>
      <c r="CT43" s="627"/>
      <c r="CU43" s="627"/>
      <c r="CV43" s="627"/>
      <c r="CW43" s="627"/>
      <c r="CX43" s="627"/>
      <c r="CY43" s="628"/>
      <c r="CZ43" s="629">
        <v>0.2</v>
      </c>
      <c r="DA43" s="630"/>
      <c r="DB43" s="630"/>
      <c r="DC43" s="631"/>
      <c r="DD43" s="604">
        <v>52561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5355264</v>
      </c>
      <c r="CS44" s="596"/>
      <c r="CT44" s="596"/>
      <c r="CU44" s="596"/>
      <c r="CV44" s="596"/>
      <c r="CW44" s="596"/>
      <c r="CX44" s="596"/>
      <c r="CY44" s="597"/>
      <c r="CZ44" s="629">
        <v>18.3</v>
      </c>
      <c r="DA44" s="678"/>
      <c r="DB44" s="678"/>
      <c r="DC44" s="679"/>
      <c r="DD44" s="604">
        <v>555464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1903736</v>
      </c>
      <c r="CS45" s="627"/>
      <c r="CT45" s="627"/>
      <c r="CU45" s="627"/>
      <c r="CV45" s="627"/>
      <c r="CW45" s="627"/>
      <c r="CX45" s="627"/>
      <c r="CY45" s="628"/>
      <c r="CZ45" s="629">
        <v>6.5</v>
      </c>
      <c r="DA45" s="630"/>
      <c r="DB45" s="630"/>
      <c r="DC45" s="631"/>
      <c r="DD45" s="604">
        <v>144939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3315852</v>
      </c>
      <c r="CS46" s="596"/>
      <c r="CT46" s="596"/>
      <c r="CU46" s="596"/>
      <c r="CV46" s="596"/>
      <c r="CW46" s="596"/>
      <c r="CX46" s="596"/>
      <c r="CY46" s="597"/>
      <c r="CZ46" s="629">
        <v>11.3</v>
      </c>
      <c r="DA46" s="678"/>
      <c r="DB46" s="678"/>
      <c r="DC46" s="679"/>
      <c r="DD46" s="604">
        <v>382428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186757</v>
      </c>
      <c r="CS47" s="627"/>
      <c r="CT47" s="627"/>
      <c r="CU47" s="627"/>
      <c r="CV47" s="627"/>
      <c r="CW47" s="627"/>
      <c r="CX47" s="627"/>
      <c r="CY47" s="628"/>
      <c r="CZ47" s="629">
        <v>0.6</v>
      </c>
      <c r="DA47" s="630"/>
      <c r="DB47" s="630"/>
      <c r="DC47" s="631"/>
      <c r="DD47" s="604">
        <v>83672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29287001</v>
      </c>
      <c r="CS49" s="663"/>
      <c r="CT49" s="663"/>
      <c r="CU49" s="663"/>
      <c r="CV49" s="663"/>
      <c r="CW49" s="663"/>
      <c r="CX49" s="663"/>
      <c r="CY49" s="690"/>
      <c r="CZ49" s="691">
        <v>100</v>
      </c>
      <c r="DA49" s="692"/>
      <c r="DB49" s="692"/>
      <c r="DC49" s="693"/>
      <c r="DD49" s="694">
        <v>17147771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29961</v>
      </c>
      <c r="R7" s="725"/>
      <c r="S7" s="725"/>
      <c r="T7" s="725"/>
      <c r="U7" s="725"/>
      <c r="V7" s="725">
        <v>29262</v>
      </c>
      <c r="W7" s="725"/>
      <c r="X7" s="725"/>
      <c r="Y7" s="725"/>
      <c r="Z7" s="725"/>
      <c r="AA7" s="725">
        <v>700</v>
      </c>
      <c r="AB7" s="725"/>
      <c r="AC7" s="725"/>
      <c r="AD7" s="725"/>
      <c r="AE7" s="726"/>
      <c r="AF7" s="727">
        <v>586</v>
      </c>
      <c r="AG7" s="728"/>
      <c r="AH7" s="728"/>
      <c r="AI7" s="728"/>
      <c r="AJ7" s="729"/>
      <c r="AK7" s="764">
        <v>1378</v>
      </c>
      <c r="AL7" s="765"/>
      <c r="AM7" s="765"/>
      <c r="AN7" s="765"/>
      <c r="AO7" s="765"/>
      <c r="AP7" s="765">
        <v>27124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545</v>
      </c>
      <c r="BT7" s="769"/>
      <c r="BU7" s="769"/>
      <c r="BV7" s="769"/>
      <c r="BW7" s="769"/>
      <c r="BX7" s="769"/>
      <c r="BY7" s="769"/>
      <c r="BZ7" s="769"/>
      <c r="CA7" s="769"/>
      <c r="CB7" s="769"/>
      <c r="CC7" s="769"/>
      <c r="CD7" s="769"/>
      <c r="CE7" s="769"/>
      <c r="CF7" s="769"/>
      <c r="CG7" s="770"/>
      <c r="CH7" s="761">
        <v>-18</v>
      </c>
      <c r="CI7" s="762"/>
      <c r="CJ7" s="762"/>
      <c r="CK7" s="762"/>
      <c r="CL7" s="763"/>
      <c r="CM7" s="761">
        <v>163</v>
      </c>
      <c r="CN7" s="762"/>
      <c r="CO7" s="762"/>
      <c r="CP7" s="762"/>
      <c r="CQ7" s="763"/>
      <c r="CR7" s="761">
        <v>63</v>
      </c>
      <c r="CS7" s="762"/>
      <c r="CT7" s="762"/>
      <c r="CU7" s="762"/>
      <c r="CV7" s="763"/>
      <c r="CW7" s="761">
        <v>25</v>
      </c>
      <c r="CX7" s="762"/>
      <c r="CY7" s="762"/>
      <c r="CZ7" s="762"/>
      <c r="DA7" s="763"/>
      <c r="DB7" s="761">
        <v>103</v>
      </c>
      <c r="DC7" s="762"/>
      <c r="DD7" s="762"/>
      <c r="DE7" s="762"/>
      <c r="DF7" s="763"/>
      <c r="DG7" s="761" t="s">
        <v>549</v>
      </c>
      <c r="DH7" s="762"/>
      <c r="DI7" s="762"/>
      <c r="DJ7" s="762"/>
      <c r="DK7" s="763"/>
      <c r="DL7" s="761" t="s">
        <v>486</v>
      </c>
      <c r="DM7" s="762"/>
      <c r="DN7" s="762"/>
      <c r="DO7" s="762"/>
      <c r="DP7" s="763"/>
      <c r="DQ7" s="761" t="s">
        <v>486</v>
      </c>
      <c r="DR7" s="762"/>
      <c r="DS7" s="762"/>
      <c r="DT7" s="762"/>
      <c r="DU7" s="763"/>
      <c r="DV7" s="742"/>
      <c r="DW7" s="743"/>
      <c r="DX7" s="743"/>
      <c r="DY7" s="743"/>
      <c r="DZ7" s="744"/>
      <c r="EA7" s="207"/>
    </row>
    <row r="8" spans="1:131" s="208" customFormat="1" ht="26.25" customHeight="1">
      <c r="A8" s="214">
        <v>2</v>
      </c>
      <c r="B8" s="745" t="s">
        <v>367</v>
      </c>
      <c r="C8" s="746"/>
      <c r="D8" s="746"/>
      <c r="E8" s="746"/>
      <c r="F8" s="746"/>
      <c r="G8" s="746"/>
      <c r="H8" s="746"/>
      <c r="I8" s="746"/>
      <c r="J8" s="746"/>
      <c r="K8" s="746"/>
      <c r="L8" s="746"/>
      <c r="M8" s="746"/>
      <c r="N8" s="746"/>
      <c r="O8" s="746"/>
      <c r="P8" s="747"/>
      <c r="Q8" s="748">
        <v>9</v>
      </c>
      <c r="R8" s="749"/>
      <c r="S8" s="749"/>
      <c r="T8" s="749"/>
      <c r="U8" s="749"/>
      <c r="V8" s="749">
        <v>9</v>
      </c>
      <c r="W8" s="749"/>
      <c r="X8" s="749"/>
      <c r="Y8" s="749"/>
      <c r="Z8" s="749"/>
      <c r="AA8" s="749" t="s">
        <v>549</v>
      </c>
      <c r="AB8" s="749"/>
      <c r="AC8" s="749"/>
      <c r="AD8" s="749"/>
      <c r="AE8" s="750"/>
      <c r="AF8" s="751" t="s">
        <v>113</v>
      </c>
      <c r="AG8" s="752"/>
      <c r="AH8" s="752"/>
      <c r="AI8" s="752"/>
      <c r="AJ8" s="753"/>
      <c r="AK8" s="754" t="s">
        <v>549</v>
      </c>
      <c r="AL8" s="755"/>
      <c r="AM8" s="755"/>
      <c r="AN8" s="755"/>
      <c r="AO8" s="755"/>
      <c r="AP8" s="755" t="s">
        <v>549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546</v>
      </c>
      <c r="BT8" s="759"/>
      <c r="BU8" s="759"/>
      <c r="BV8" s="759"/>
      <c r="BW8" s="759"/>
      <c r="BX8" s="759"/>
      <c r="BY8" s="759"/>
      <c r="BZ8" s="759"/>
      <c r="CA8" s="759"/>
      <c r="CB8" s="759"/>
      <c r="CC8" s="759"/>
      <c r="CD8" s="759"/>
      <c r="CE8" s="759"/>
      <c r="CF8" s="759"/>
      <c r="CG8" s="760"/>
      <c r="CH8" s="771">
        <v>-25</v>
      </c>
      <c r="CI8" s="772"/>
      <c r="CJ8" s="772"/>
      <c r="CK8" s="772"/>
      <c r="CL8" s="773"/>
      <c r="CM8" s="771">
        <v>2310</v>
      </c>
      <c r="CN8" s="772"/>
      <c r="CO8" s="772"/>
      <c r="CP8" s="772"/>
      <c r="CQ8" s="773"/>
      <c r="CR8" s="771">
        <v>1006</v>
      </c>
      <c r="CS8" s="772"/>
      <c r="CT8" s="772"/>
      <c r="CU8" s="772"/>
      <c r="CV8" s="773"/>
      <c r="CW8" s="771" t="s">
        <v>549</v>
      </c>
      <c r="CX8" s="772"/>
      <c r="CY8" s="772"/>
      <c r="CZ8" s="772"/>
      <c r="DA8" s="773"/>
      <c r="DB8" s="771" t="s">
        <v>549</v>
      </c>
      <c r="DC8" s="772"/>
      <c r="DD8" s="772"/>
      <c r="DE8" s="772"/>
      <c r="DF8" s="773"/>
      <c r="DG8" s="771" t="s">
        <v>549</v>
      </c>
      <c r="DH8" s="772"/>
      <c r="DI8" s="772"/>
      <c r="DJ8" s="772"/>
      <c r="DK8" s="773"/>
      <c r="DL8" s="771" t="s">
        <v>486</v>
      </c>
      <c r="DM8" s="772"/>
      <c r="DN8" s="772"/>
      <c r="DO8" s="772"/>
      <c r="DP8" s="773"/>
      <c r="DQ8" s="771" t="s">
        <v>486</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547</v>
      </c>
      <c r="BT9" s="759"/>
      <c r="BU9" s="759"/>
      <c r="BV9" s="759"/>
      <c r="BW9" s="759"/>
      <c r="BX9" s="759"/>
      <c r="BY9" s="759"/>
      <c r="BZ9" s="759"/>
      <c r="CA9" s="759"/>
      <c r="CB9" s="759"/>
      <c r="CC9" s="759"/>
      <c r="CD9" s="759"/>
      <c r="CE9" s="759"/>
      <c r="CF9" s="759"/>
      <c r="CG9" s="760"/>
      <c r="CH9" s="771">
        <v>-3</v>
      </c>
      <c r="CI9" s="772"/>
      <c r="CJ9" s="772"/>
      <c r="CK9" s="772"/>
      <c r="CL9" s="773"/>
      <c r="CM9" s="771">
        <v>115</v>
      </c>
      <c r="CN9" s="772"/>
      <c r="CO9" s="772"/>
      <c r="CP9" s="772"/>
      <c r="CQ9" s="773"/>
      <c r="CR9" s="771">
        <v>20</v>
      </c>
      <c r="CS9" s="772"/>
      <c r="CT9" s="772"/>
      <c r="CU9" s="772"/>
      <c r="CV9" s="773"/>
      <c r="CW9" s="771" t="s">
        <v>549</v>
      </c>
      <c r="CX9" s="772"/>
      <c r="CY9" s="772"/>
      <c r="CZ9" s="772"/>
      <c r="DA9" s="773"/>
      <c r="DB9" s="771" t="s">
        <v>549</v>
      </c>
      <c r="DC9" s="772"/>
      <c r="DD9" s="772"/>
      <c r="DE9" s="772"/>
      <c r="DF9" s="773"/>
      <c r="DG9" s="771" t="s">
        <v>549</v>
      </c>
      <c r="DH9" s="772"/>
      <c r="DI9" s="772"/>
      <c r="DJ9" s="772"/>
      <c r="DK9" s="773"/>
      <c r="DL9" s="771" t="s">
        <v>486</v>
      </c>
      <c r="DM9" s="772"/>
      <c r="DN9" s="772"/>
      <c r="DO9" s="772"/>
      <c r="DP9" s="773"/>
      <c r="DQ9" s="771" t="s">
        <v>486</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548</v>
      </c>
      <c r="BT10" s="759"/>
      <c r="BU10" s="759"/>
      <c r="BV10" s="759"/>
      <c r="BW10" s="759"/>
      <c r="BX10" s="759"/>
      <c r="BY10" s="759"/>
      <c r="BZ10" s="759"/>
      <c r="CA10" s="759"/>
      <c r="CB10" s="759"/>
      <c r="CC10" s="759"/>
      <c r="CD10" s="759"/>
      <c r="CE10" s="759"/>
      <c r="CF10" s="759"/>
      <c r="CG10" s="760"/>
      <c r="CH10" s="771">
        <v>12</v>
      </c>
      <c r="CI10" s="772"/>
      <c r="CJ10" s="772"/>
      <c r="CK10" s="772"/>
      <c r="CL10" s="773"/>
      <c r="CM10" s="771">
        <v>67</v>
      </c>
      <c r="CN10" s="772"/>
      <c r="CO10" s="772"/>
      <c r="CP10" s="772"/>
      <c r="CQ10" s="773"/>
      <c r="CR10" s="771">
        <v>25</v>
      </c>
      <c r="CS10" s="772"/>
      <c r="CT10" s="772"/>
      <c r="CU10" s="772"/>
      <c r="CV10" s="773"/>
      <c r="CW10" s="771" t="s">
        <v>549</v>
      </c>
      <c r="CX10" s="772"/>
      <c r="CY10" s="772"/>
      <c r="CZ10" s="772"/>
      <c r="DA10" s="773"/>
      <c r="DB10" s="771" t="s">
        <v>549</v>
      </c>
      <c r="DC10" s="772"/>
      <c r="DD10" s="772"/>
      <c r="DE10" s="772"/>
      <c r="DF10" s="773"/>
      <c r="DG10" s="771" t="s">
        <v>549</v>
      </c>
      <c r="DH10" s="772"/>
      <c r="DI10" s="772"/>
      <c r="DJ10" s="772"/>
      <c r="DK10" s="773"/>
      <c r="DL10" s="771" t="s">
        <v>486</v>
      </c>
      <c r="DM10" s="772"/>
      <c r="DN10" s="772"/>
      <c r="DO10" s="772"/>
      <c r="DP10" s="773"/>
      <c r="DQ10" s="771" t="s">
        <v>486</v>
      </c>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29970</v>
      </c>
      <c r="R23" s="784"/>
      <c r="S23" s="784"/>
      <c r="T23" s="784"/>
      <c r="U23" s="784"/>
      <c r="V23" s="784">
        <v>29270</v>
      </c>
      <c r="W23" s="784"/>
      <c r="X23" s="784"/>
      <c r="Y23" s="784"/>
      <c r="Z23" s="784"/>
      <c r="AA23" s="784">
        <v>700</v>
      </c>
      <c r="AB23" s="784"/>
      <c r="AC23" s="784"/>
      <c r="AD23" s="784"/>
      <c r="AE23" s="785"/>
      <c r="AF23" s="786">
        <v>586</v>
      </c>
      <c r="AG23" s="784"/>
      <c r="AH23" s="784"/>
      <c r="AI23" s="784"/>
      <c r="AJ23" s="787"/>
      <c r="AK23" s="788"/>
      <c r="AL23" s="789"/>
      <c r="AM23" s="789"/>
      <c r="AN23" s="789"/>
      <c r="AO23" s="789"/>
      <c r="AP23" s="784">
        <v>27124</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8318</v>
      </c>
      <c r="R28" s="813"/>
      <c r="S28" s="813"/>
      <c r="T28" s="813"/>
      <c r="U28" s="813"/>
      <c r="V28" s="813">
        <v>8686</v>
      </c>
      <c r="W28" s="813"/>
      <c r="X28" s="813"/>
      <c r="Y28" s="813"/>
      <c r="Z28" s="813"/>
      <c r="AA28" s="813">
        <f>Q28-V28</f>
        <v>-368</v>
      </c>
      <c r="AB28" s="813"/>
      <c r="AC28" s="813"/>
      <c r="AD28" s="813"/>
      <c r="AE28" s="814"/>
      <c r="AF28" s="815">
        <v>-368</v>
      </c>
      <c r="AG28" s="813"/>
      <c r="AH28" s="813"/>
      <c r="AI28" s="813"/>
      <c r="AJ28" s="816"/>
      <c r="AK28" s="817">
        <v>654</v>
      </c>
      <c r="AL28" s="808"/>
      <c r="AM28" s="808"/>
      <c r="AN28" s="808"/>
      <c r="AO28" s="808"/>
      <c r="AP28" s="808" t="s">
        <v>486</v>
      </c>
      <c r="AQ28" s="808"/>
      <c r="AR28" s="808"/>
      <c r="AS28" s="808"/>
      <c r="AT28" s="808"/>
      <c r="AU28" s="808" t="s">
        <v>486</v>
      </c>
      <c r="AV28" s="808"/>
      <c r="AW28" s="808"/>
      <c r="AX28" s="808"/>
      <c r="AY28" s="808"/>
      <c r="AZ28" s="809" t="s">
        <v>486</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262</v>
      </c>
      <c r="R29" s="749"/>
      <c r="S29" s="749"/>
      <c r="T29" s="749"/>
      <c r="U29" s="749"/>
      <c r="V29" s="749">
        <v>251</v>
      </c>
      <c r="W29" s="749"/>
      <c r="X29" s="749"/>
      <c r="Y29" s="749"/>
      <c r="Z29" s="749"/>
      <c r="AA29" s="749">
        <f t="shared" ref="AA29:AA32" si="0">Q29-V29</f>
        <v>11</v>
      </c>
      <c r="AB29" s="749"/>
      <c r="AC29" s="749"/>
      <c r="AD29" s="749"/>
      <c r="AE29" s="750"/>
      <c r="AF29" s="751">
        <v>11</v>
      </c>
      <c r="AG29" s="752"/>
      <c r="AH29" s="752"/>
      <c r="AI29" s="752"/>
      <c r="AJ29" s="753"/>
      <c r="AK29" s="820" t="s">
        <v>549</v>
      </c>
      <c r="AL29" s="821"/>
      <c r="AM29" s="821"/>
      <c r="AN29" s="821"/>
      <c r="AO29" s="821"/>
      <c r="AP29" s="821" t="s">
        <v>486</v>
      </c>
      <c r="AQ29" s="821"/>
      <c r="AR29" s="821"/>
      <c r="AS29" s="821"/>
      <c r="AT29" s="821"/>
      <c r="AU29" s="821" t="s">
        <v>486</v>
      </c>
      <c r="AV29" s="821"/>
      <c r="AW29" s="821"/>
      <c r="AX29" s="821"/>
      <c r="AY29" s="821"/>
      <c r="AZ29" s="822" t="s">
        <v>486</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860</v>
      </c>
      <c r="R30" s="749"/>
      <c r="S30" s="749"/>
      <c r="T30" s="749"/>
      <c r="U30" s="749"/>
      <c r="V30" s="749">
        <v>834</v>
      </c>
      <c r="W30" s="749"/>
      <c r="X30" s="749"/>
      <c r="Y30" s="749"/>
      <c r="Z30" s="749"/>
      <c r="AA30" s="749">
        <v>25</v>
      </c>
      <c r="AB30" s="749"/>
      <c r="AC30" s="749"/>
      <c r="AD30" s="749"/>
      <c r="AE30" s="750"/>
      <c r="AF30" s="751">
        <v>25</v>
      </c>
      <c r="AG30" s="752"/>
      <c r="AH30" s="752"/>
      <c r="AI30" s="752"/>
      <c r="AJ30" s="753"/>
      <c r="AK30" s="820">
        <v>267</v>
      </c>
      <c r="AL30" s="821"/>
      <c r="AM30" s="821"/>
      <c r="AN30" s="821"/>
      <c r="AO30" s="821"/>
      <c r="AP30" s="821" t="s">
        <v>486</v>
      </c>
      <c r="AQ30" s="821"/>
      <c r="AR30" s="821"/>
      <c r="AS30" s="821"/>
      <c r="AT30" s="821"/>
      <c r="AU30" s="821" t="s">
        <v>486</v>
      </c>
      <c r="AV30" s="821"/>
      <c r="AW30" s="821"/>
      <c r="AX30" s="821"/>
      <c r="AY30" s="821"/>
      <c r="AZ30" s="822" t="s">
        <v>486</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5424</v>
      </c>
      <c r="R31" s="749"/>
      <c r="S31" s="749"/>
      <c r="T31" s="749"/>
      <c r="U31" s="749"/>
      <c r="V31" s="749">
        <v>5331</v>
      </c>
      <c r="W31" s="749"/>
      <c r="X31" s="749"/>
      <c r="Y31" s="749"/>
      <c r="Z31" s="749"/>
      <c r="AA31" s="749">
        <f t="shared" si="0"/>
        <v>93</v>
      </c>
      <c r="AB31" s="749"/>
      <c r="AC31" s="749"/>
      <c r="AD31" s="749"/>
      <c r="AE31" s="750"/>
      <c r="AF31" s="751">
        <v>93</v>
      </c>
      <c r="AG31" s="752"/>
      <c r="AH31" s="752"/>
      <c r="AI31" s="752"/>
      <c r="AJ31" s="753"/>
      <c r="AK31" s="820">
        <v>826</v>
      </c>
      <c r="AL31" s="821"/>
      <c r="AM31" s="821"/>
      <c r="AN31" s="821"/>
      <c r="AO31" s="821"/>
      <c r="AP31" s="821" t="s">
        <v>486</v>
      </c>
      <c r="AQ31" s="821"/>
      <c r="AR31" s="821"/>
      <c r="AS31" s="821"/>
      <c r="AT31" s="821"/>
      <c r="AU31" s="821" t="s">
        <v>486</v>
      </c>
      <c r="AV31" s="821"/>
      <c r="AW31" s="821"/>
      <c r="AX31" s="821"/>
      <c r="AY31" s="821"/>
      <c r="AZ31" s="822" t="s">
        <v>486</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13</v>
      </c>
      <c r="R32" s="749"/>
      <c r="S32" s="749"/>
      <c r="T32" s="749"/>
      <c r="U32" s="749"/>
      <c r="V32" s="749">
        <v>1</v>
      </c>
      <c r="W32" s="749"/>
      <c r="X32" s="749"/>
      <c r="Y32" s="749"/>
      <c r="Z32" s="749"/>
      <c r="AA32" s="749">
        <f t="shared" si="0"/>
        <v>12</v>
      </c>
      <c r="AB32" s="749"/>
      <c r="AC32" s="749"/>
      <c r="AD32" s="749"/>
      <c r="AE32" s="750"/>
      <c r="AF32" s="751">
        <v>12</v>
      </c>
      <c r="AG32" s="752"/>
      <c r="AH32" s="752"/>
      <c r="AI32" s="752"/>
      <c r="AJ32" s="753"/>
      <c r="AK32" s="820" t="s">
        <v>549</v>
      </c>
      <c r="AL32" s="821"/>
      <c r="AM32" s="821"/>
      <c r="AN32" s="821"/>
      <c r="AO32" s="821"/>
      <c r="AP32" s="821" t="s">
        <v>486</v>
      </c>
      <c r="AQ32" s="821"/>
      <c r="AR32" s="821"/>
      <c r="AS32" s="821"/>
      <c r="AT32" s="821"/>
      <c r="AU32" s="821" t="s">
        <v>486</v>
      </c>
      <c r="AV32" s="821"/>
      <c r="AW32" s="821"/>
      <c r="AX32" s="821"/>
      <c r="AY32" s="821"/>
      <c r="AZ32" s="822" t="s">
        <v>486</v>
      </c>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386</v>
      </c>
      <c r="C33" s="746"/>
      <c r="D33" s="746"/>
      <c r="E33" s="746"/>
      <c r="F33" s="746"/>
      <c r="G33" s="746"/>
      <c r="H33" s="746"/>
      <c r="I33" s="746"/>
      <c r="J33" s="746"/>
      <c r="K33" s="746"/>
      <c r="L33" s="746"/>
      <c r="M33" s="746"/>
      <c r="N33" s="746"/>
      <c r="O33" s="746"/>
      <c r="P33" s="747"/>
      <c r="Q33" s="748">
        <v>553</v>
      </c>
      <c r="R33" s="749"/>
      <c r="S33" s="749"/>
      <c r="T33" s="749"/>
      <c r="U33" s="749"/>
      <c r="V33" s="749">
        <v>471</v>
      </c>
      <c r="W33" s="749"/>
      <c r="X33" s="749"/>
      <c r="Y33" s="749"/>
      <c r="Z33" s="749"/>
      <c r="AA33" s="749">
        <f t="shared" ref="AA33:AA38" si="1">Q33-V33</f>
        <v>82</v>
      </c>
      <c r="AB33" s="749"/>
      <c r="AC33" s="749"/>
      <c r="AD33" s="749"/>
      <c r="AE33" s="750"/>
      <c r="AF33" s="751">
        <v>1234</v>
      </c>
      <c r="AG33" s="752"/>
      <c r="AH33" s="752"/>
      <c r="AI33" s="752"/>
      <c r="AJ33" s="753"/>
      <c r="AK33" s="820">
        <v>68</v>
      </c>
      <c r="AL33" s="821"/>
      <c r="AM33" s="821"/>
      <c r="AN33" s="821"/>
      <c r="AO33" s="821"/>
      <c r="AP33" s="821">
        <v>2128</v>
      </c>
      <c r="AQ33" s="821"/>
      <c r="AR33" s="821"/>
      <c r="AS33" s="821"/>
      <c r="AT33" s="821"/>
      <c r="AU33" s="821">
        <v>734</v>
      </c>
      <c r="AV33" s="821"/>
      <c r="AW33" s="821"/>
      <c r="AX33" s="821"/>
      <c r="AY33" s="821"/>
      <c r="AZ33" s="822" t="s">
        <v>486</v>
      </c>
      <c r="BA33" s="822"/>
      <c r="BB33" s="822"/>
      <c r="BC33" s="822"/>
      <c r="BD33" s="822"/>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388</v>
      </c>
      <c r="C34" s="746"/>
      <c r="D34" s="746"/>
      <c r="E34" s="746"/>
      <c r="F34" s="746"/>
      <c r="G34" s="746"/>
      <c r="H34" s="746"/>
      <c r="I34" s="746"/>
      <c r="J34" s="746"/>
      <c r="K34" s="746"/>
      <c r="L34" s="746"/>
      <c r="M34" s="746"/>
      <c r="N34" s="746"/>
      <c r="O34" s="746"/>
      <c r="P34" s="747"/>
      <c r="Q34" s="748">
        <v>135</v>
      </c>
      <c r="R34" s="749"/>
      <c r="S34" s="749"/>
      <c r="T34" s="749"/>
      <c r="U34" s="749"/>
      <c r="V34" s="749">
        <v>103</v>
      </c>
      <c r="W34" s="749"/>
      <c r="X34" s="749"/>
      <c r="Y34" s="749"/>
      <c r="Z34" s="749"/>
      <c r="AA34" s="749">
        <f t="shared" si="1"/>
        <v>32</v>
      </c>
      <c r="AB34" s="749"/>
      <c r="AC34" s="749"/>
      <c r="AD34" s="749"/>
      <c r="AE34" s="750"/>
      <c r="AF34" s="751">
        <v>536</v>
      </c>
      <c r="AG34" s="752"/>
      <c r="AH34" s="752"/>
      <c r="AI34" s="752"/>
      <c r="AJ34" s="753"/>
      <c r="AK34" s="820">
        <v>0</v>
      </c>
      <c r="AL34" s="821"/>
      <c r="AM34" s="821"/>
      <c r="AN34" s="821"/>
      <c r="AO34" s="821"/>
      <c r="AP34" s="821" t="s">
        <v>549</v>
      </c>
      <c r="AQ34" s="821"/>
      <c r="AR34" s="821"/>
      <c r="AS34" s="821"/>
      <c r="AT34" s="821"/>
      <c r="AU34" s="821" t="s">
        <v>549</v>
      </c>
      <c r="AV34" s="821"/>
      <c r="AW34" s="821"/>
      <c r="AX34" s="821"/>
      <c r="AY34" s="821"/>
      <c r="AZ34" s="822" t="s">
        <v>486</v>
      </c>
      <c r="BA34" s="822"/>
      <c r="BB34" s="822"/>
      <c r="BC34" s="822"/>
      <c r="BD34" s="822"/>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389</v>
      </c>
      <c r="C35" s="746"/>
      <c r="D35" s="746"/>
      <c r="E35" s="746"/>
      <c r="F35" s="746"/>
      <c r="G35" s="746"/>
      <c r="H35" s="746"/>
      <c r="I35" s="746"/>
      <c r="J35" s="746"/>
      <c r="K35" s="746"/>
      <c r="L35" s="746"/>
      <c r="M35" s="746"/>
      <c r="N35" s="746"/>
      <c r="O35" s="746"/>
      <c r="P35" s="747"/>
      <c r="Q35" s="748">
        <v>10</v>
      </c>
      <c r="R35" s="749"/>
      <c r="S35" s="749"/>
      <c r="T35" s="749"/>
      <c r="U35" s="749"/>
      <c r="V35" s="749">
        <v>10</v>
      </c>
      <c r="W35" s="749"/>
      <c r="X35" s="749"/>
      <c r="Y35" s="749"/>
      <c r="Z35" s="749"/>
      <c r="AA35" s="749" t="s">
        <v>549</v>
      </c>
      <c r="AB35" s="749"/>
      <c r="AC35" s="749"/>
      <c r="AD35" s="749"/>
      <c r="AE35" s="750"/>
      <c r="AF35" s="751" t="s">
        <v>113</v>
      </c>
      <c r="AG35" s="752"/>
      <c r="AH35" s="752"/>
      <c r="AI35" s="752"/>
      <c r="AJ35" s="753"/>
      <c r="AK35" s="820">
        <v>8</v>
      </c>
      <c r="AL35" s="821"/>
      <c r="AM35" s="821"/>
      <c r="AN35" s="821"/>
      <c r="AO35" s="821"/>
      <c r="AP35" s="821" t="s">
        <v>549</v>
      </c>
      <c r="AQ35" s="821"/>
      <c r="AR35" s="821"/>
      <c r="AS35" s="821"/>
      <c r="AT35" s="821"/>
      <c r="AU35" s="821" t="s">
        <v>549</v>
      </c>
      <c r="AV35" s="821"/>
      <c r="AW35" s="821"/>
      <c r="AX35" s="821"/>
      <c r="AY35" s="821"/>
      <c r="AZ35" s="822" t="s">
        <v>486</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391</v>
      </c>
      <c r="C36" s="746"/>
      <c r="D36" s="746"/>
      <c r="E36" s="746"/>
      <c r="F36" s="746"/>
      <c r="G36" s="746"/>
      <c r="H36" s="746"/>
      <c r="I36" s="746"/>
      <c r="J36" s="746"/>
      <c r="K36" s="746"/>
      <c r="L36" s="746"/>
      <c r="M36" s="746"/>
      <c r="N36" s="746"/>
      <c r="O36" s="746"/>
      <c r="P36" s="747"/>
      <c r="Q36" s="748">
        <v>2190</v>
      </c>
      <c r="R36" s="749"/>
      <c r="S36" s="749"/>
      <c r="T36" s="749"/>
      <c r="U36" s="749"/>
      <c r="V36" s="749">
        <v>2171</v>
      </c>
      <c r="W36" s="749"/>
      <c r="X36" s="749"/>
      <c r="Y36" s="749"/>
      <c r="Z36" s="749"/>
      <c r="AA36" s="749">
        <f t="shared" si="1"/>
        <v>19</v>
      </c>
      <c r="AB36" s="749"/>
      <c r="AC36" s="749"/>
      <c r="AD36" s="749"/>
      <c r="AE36" s="750"/>
      <c r="AF36" s="751">
        <v>19</v>
      </c>
      <c r="AG36" s="752"/>
      <c r="AH36" s="752"/>
      <c r="AI36" s="752"/>
      <c r="AJ36" s="753"/>
      <c r="AK36" s="820">
        <v>739</v>
      </c>
      <c r="AL36" s="821"/>
      <c r="AM36" s="821"/>
      <c r="AN36" s="821"/>
      <c r="AO36" s="821"/>
      <c r="AP36" s="821">
        <v>11052</v>
      </c>
      <c r="AQ36" s="821"/>
      <c r="AR36" s="821"/>
      <c r="AS36" s="821"/>
      <c r="AT36" s="821"/>
      <c r="AU36" s="821">
        <v>9384</v>
      </c>
      <c r="AV36" s="821"/>
      <c r="AW36" s="821"/>
      <c r="AX36" s="821"/>
      <c r="AY36" s="821"/>
      <c r="AZ36" s="822" t="s">
        <v>486</v>
      </c>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t="s">
        <v>392</v>
      </c>
      <c r="C37" s="746"/>
      <c r="D37" s="746"/>
      <c r="E37" s="746"/>
      <c r="F37" s="746"/>
      <c r="G37" s="746"/>
      <c r="H37" s="746"/>
      <c r="I37" s="746"/>
      <c r="J37" s="746"/>
      <c r="K37" s="746"/>
      <c r="L37" s="746"/>
      <c r="M37" s="746"/>
      <c r="N37" s="746"/>
      <c r="O37" s="746"/>
      <c r="P37" s="747"/>
      <c r="Q37" s="748">
        <v>387</v>
      </c>
      <c r="R37" s="749"/>
      <c r="S37" s="749"/>
      <c r="T37" s="749"/>
      <c r="U37" s="749"/>
      <c r="V37" s="749">
        <v>369</v>
      </c>
      <c r="W37" s="749"/>
      <c r="X37" s="749"/>
      <c r="Y37" s="749"/>
      <c r="Z37" s="749"/>
      <c r="AA37" s="749">
        <f t="shared" si="1"/>
        <v>18</v>
      </c>
      <c r="AB37" s="749"/>
      <c r="AC37" s="749"/>
      <c r="AD37" s="749"/>
      <c r="AE37" s="750"/>
      <c r="AF37" s="751">
        <v>18</v>
      </c>
      <c r="AG37" s="752"/>
      <c r="AH37" s="752"/>
      <c r="AI37" s="752"/>
      <c r="AJ37" s="753"/>
      <c r="AK37" s="820">
        <v>265</v>
      </c>
      <c r="AL37" s="821"/>
      <c r="AM37" s="821"/>
      <c r="AN37" s="821"/>
      <c r="AO37" s="821"/>
      <c r="AP37" s="821">
        <v>2773</v>
      </c>
      <c r="AQ37" s="821"/>
      <c r="AR37" s="821"/>
      <c r="AS37" s="821"/>
      <c r="AT37" s="821"/>
      <c r="AU37" s="821">
        <v>2540</v>
      </c>
      <c r="AV37" s="821"/>
      <c r="AW37" s="821"/>
      <c r="AX37" s="821"/>
      <c r="AY37" s="821"/>
      <c r="AZ37" s="822" t="s">
        <v>486</v>
      </c>
      <c r="BA37" s="822"/>
      <c r="BB37" s="822"/>
      <c r="BC37" s="822"/>
      <c r="BD37" s="822"/>
      <c r="BE37" s="818" t="s">
        <v>390</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t="s">
        <v>393</v>
      </c>
      <c r="C38" s="746"/>
      <c r="D38" s="746"/>
      <c r="E38" s="746"/>
      <c r="F38" s="746"/>
      <c r="G38" s="746"/>
      <c r="H38" s="746"/>
      <c r="I38" s="746"/>
      <c r="J38" s="746"/>
      <c r="K38" s="746"/>
      <c r="L38" s="746"/>
      <c r="M38" s="746"/>
      <c r="N38" s="746"/>
      <c r="O38" s="746"/>
      <c r="P38" s="747"/>
      <c r="Q38" s="748">
        <v>287</v>
      </c>
      <c r="R38" s="749"/>
      <c r="S38" s="749"/>
      <c r="T38" s="749"/>
      <c r="U38" s="749"/>
      <c r="V38" s="749">
        <v>280</v>
      </c>
      <c r="W38" s="749"/>
      <c r="X38" s="749"/>
      <c r="Y38" s="749"/>
      <c r="Z38" s="749"/>
      <c r="AA38" s="749">
        <f t="shared" si="1"/>
        <v>7</v>
      </c>
      <c r="AB38" s="749"/>
      <c r="AC38" s="749"/>
      <c r="AD38" s="749"/>
      <c r="AE38" s="750"/>
      <c r="AF38" s="751">
        <v>7</v>
      </c>
      <c r="AG38" s="752"/>
      <c r="AH38" s="752"/>
      <c r="AI38" s="752"/>
      <c r="AJ38" s="753"/>
      <c r="AK38" s="820">
        <v>102</v>
      </c>
      <c r="AL38" s="821"/>
      <c r="AM38" s="821"/>
      <c r="AN38" s="821"/>
      <c r="AO38" s="821"/>
      <c r="AP38" s="821">
        <v>615</v>
      </c>
      <c r="AQ38" s="821"/>
      <c r="AR38" s="821"/>
      <c r="AS38" s="821"/>
      <c r="AT38" s="821"/>
      <c r="AU38" s="821">
        <v>468</v>
      </c>
      <c r="AV38" s="821"/>
      <c r="AW38" s="821"/>
      <c r="AX38" s="821"/>
      <c r="AY38" s="821"/>
      <c r="AZ38" s="822" t="s">
        <v>486</v>
      </c>
      <c r="BA38" s="822"/>
      <c r="BB38" s="822"/>
      <c r="BC38" s="822"/>
      <c r="BD38" s="822"/>
      <c r="BE38" s="818" t="s">
        <v>390</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t="s">
        <v>394</v>
      </c>
      <c r="C39" s="746"/>
      <c r="D39" s="746"/>
      <c r="E39" s="746"/>
      <c r="F39" s="746"/>
      <c r="G39" s="746"/>
      <c r="H39" s="746"/>
      <c r="I39" s="746"/>
      <c r="J39" s="746"/>
      <c r="K39" s="746"/>
      <c r="L39" s="746"/>
      <c r="M39" s="746"/>
      <c r="N39" s="746"/>
      <c r="O39" s="746"/>
      <c r="P39" s="747"/>
      <c r="Q39" s="748">
        <v>1</v>
      </c>
      <c r="R39" s="749"/>
      <c r="S39" s="749"/>
      <c r="T39" s="749"/>
      <c r="U39" s="749"/>
      <c r="V39" s="749">
        <v>1</v>
      </c>
      <c r="W39" s="749"/>
      <c r="X39" s="749"/>
      <c r="Y39" s="749"/>
      <c r="Z39" s="749"/>
      <c r="AA39" s="749" t="s">
        <v>549</v>
      </c>
      <c r="AB39" s="749"/>
      <c r="AC39" s="749"/>
      <c r="AD39" s="749"/>
      <c r="AE39" s="750"/>
      <c r="AF39" s="751" t="s">
        <v>113</v>
      </c>
      <c r="AG39" s="752"/>
      <c r="AH39" s="752"/>
      <c r="AI39" s="752"/>
      <c r="AJ39" s="753"/>
      <c r="AK39" s="820">
        <v>1</v>
      </c>
      <c r="AL39" s="821"/>
      <c r="AM39" s="821"/>
      <c r="AN39" s="821"/>
      <c r="AO39" s="821"/>
      <c r="AP39" s="821" t="s">
        <v>549</v>
      </c>
      <c r="AQ39" s="821"/>
      <c r="AR39" s="821"/>
      <c r="AS39" s="821"/>
      <c r="AT39" s="821"/>
      <c r="AU39" s="821" t="s">
        <v>549</v>
      </c>
      <c r="AV39" s="821"/>
      <c r="AW39" s="821"/>
      <c r="AX39" s="821"/>
      <c r="AY39" s="821"/>
      <c r="AZ39" s="822" t="s">
        <v>486</v>
      </c>
      <c r="BA39" s="822"/>
      <c r="BB39" s="822"/>
      <c r="BC39" s="822"/>
      <c r="BD39" s="822"/>
      <c r="BE39" s="818" t="s">
        <v>390</v>
      </c>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396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1587</v>
      </c>
      <c r="AG63" s="832"/>
      <c r="AH63" s="832"/>
      <c r="AI63" s="832"/>
      <c r="AJ63" s="833"/>
      <c r="AK63" s="834"/>
      <c r="AL63" s="829"/>
      <c r="AM63" s="829"/>
      <c r="AN63" s="829"/>
      <c r="AO63" s="829"/>
      <c r="AP63" s="832">
        <v>16568</v>
      </c>
      <c r="AQ63" s="832"/>
      <c r="AR63" s="832"/>
      <c r="AS63" s="832"/>
      <c r="AT63" s="832"/>
      <c r="AU63" s="832">
        <v>13126</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398</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399</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550</v>
      </c>
      <c r="C68" s="860"/>
      <c r="D68" s="860"/>
      <c r="E68" s="860"/>
      <c r="F68" s="860"/>
      <c r="G68" s="860"/>
      <c r="H68" s="860"/>
      <c r="I68" s="860"/>
      <c r="J68" s="860"/>
      <c r="K68" s="860"/>
      <c r="L68" s="860"/>
      <c r="M68" s="860"/>
      <c r="N68" s="860"/>
      <c r="O68" s="860"/>
      <c r="P68" s="861"/>
      <c r="Q68" s="862">
        <v>386</v>
      </c>
      <c r="R68" s="856"/>
      <c r="S68" s="856"/>
      <c r="T68" s="856"/>
      <c r="U68" s="856"/>
      <c r="V68" s="856">
        <v>335</v>
      </c>
      <c r="W68" s="856"/>
      <c r="X68" s="856"/>
      <c r="Y68" s="856"/>
      <c r="Z68" s="856"/>
      <c r="AA68" s="856">
        <f>Q68-V68</f>
        <v>51</v>
      </c>
      <c r="AB68" s="856"/>
      <c r="AC68" s="856"/>
      <c r="AD68" s="856"/>
      <c r="AE68" s="856"/>
      <c r="AF68" s="856">
        <v>51</v>
      </c>
      <c r="AG68" s="856"/>
      <c r="AH68" s="856"/>
      <c r="AI68" s="856"/>
      <c r="AJ68" s="856"/>
      <c r="AK68" s="856" t="s">
        <v>564</v>
      </c>
      <c r="AL68" s="856"/>
      <c r="AM68" s="856"/>
      <c r="AN68" s="856"/>
      <c r="AO68" s="856"/>
      <c r="AP68" s="856" t="s">
        <v>564</v>
      </c>
      <c r="AQ68" s="856"/>
      <c r="AR68" s="856"/>
      <c r="AS68" s="856"/>
      <c r="AT68" s="856"/>
      <c r="AU68" s="856" t="s">
        <v>568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551</v>
      </c>
      <c r="C69" s="864"/>
      <c r="D69" s="864"/>
      <c r="E69" s="864"/>
      <c r="F69" s="864"/>
      <c r="G69" s="864"/>
      <c r="H69" s="864"/>
      <c r="I69" s="864"/>
      <c r="J69" s="864"/>
      <c r="K69" s="864"/>
      <c r="L69" s="864"/>
      <c r="M69" s="864"/>
      <c r="N69" s="864"/>
      <c r="O69" s="864"/>
      <c r="P69" s="865"/>
      <c r="Q69" s="866">
        <v>101</v>
      </c>
      <c r="R69" s="821"/>
      <c r="S69" s="821"/>
      <c r="T69" s="821"/>
      <c r="U69" s="821"/>
      <c r="V69" s="821">
        <v>101</v>
      </c>
      <c r="W69" s="821"/>
      <c r="X69" s="821"/>
      <c r="Y69" s="821"/>
      <c r="Z69" s="821"/>
      <c r="AA69" s="821">
        <v>1</v>
      </c>
      <c r="AB69" s="821"/>
      <c r="AC69" s="821"/>
      <c r="AD69" s="821"/>
      <c r="AE69" s="821"/>
      <c r="AF69" s="821">
        <v>1</v>
      </c>
      <c r="AG69" s="821"/>
      <c r="AH69" s="821"/>
      <c r="AI69" s="821"/>
      <c r="AJ69" s="821"/>
      <c r="AK69" s="821">
        <v>1</v>
      </c>
      <c r="AL69" s="821"/>
      <c r="AM69" s="821"/>
      <c r="AN69" s="821"/>
      <c r="AO69" s="821"/>
      <c r="AP69" s="821" t="s">
        <v>563</v>
      </c>
      <c r="AQ69" s="821"/>
      <c r="AR69" s="821"/>
      <c r="AS69" s="821"/>
      <c r="AT69" s="821"/>
      <c r="AU69" s="821" t="s">
        <v>568</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552</v>
      </c>
      <c r="C70" s="864"/>
      <c r="D70" s="864"/>
      <c r="E70" s="864"/>
      <c r="F70" s="864"/>
      <c r="G70" s="864"/>
      <c r="H70" s="864"/>
      <c r="I70" s="864"/>
      <c r="J70" s="864"/>
      <c r="K70" s="864"/>
      <c r="L70" s="864"/>
      <c r="M70" s="864"/>
      <c r="N70" s="864"/>
      <c r="O70" s="864"/>
      <c r="P70" s="865"/>
      <c r="Q70" s="866">
        <v>12059</v>
      </c>
      <c r="R70" s="821"/>
      <c r="S70" s="821"/>
      <c r="T70" s="821"/>
      <c r="U70" s="821"/>
      <c r="V70" s="821">
        <v>11158</v>
      </c>
      <c r="W70" s="821"/>
      <c r="X70" s="821"/>
      <c r="Y70" s="821"/>
      <c r="Z70" s="821"/>
      <c r="AA70" s="821">
        <v>900</v>
      </c>
      <c r="AB70" s="821"/>
      <c r="AC70" s="821"/>
      <c r="AD70" s="821"/>
      <c r="AE70" s="821"/>
      <c r="AF70" s="821">
        <v>900</v>
      </c>
      <c r="AG70" s="821"/>
      <c r="AH70" s="821"/>
      <c r="AI70" s="821"/>
      <c r="AJ70" s="821"/>
      <c r="AK70" s="821" t="s">
        <v>566</v>
      </c>
      <c r="AL70" s="821"/>
      <c r="AM70" s="821"/>
      <c r="AN70" s="821"/>
      <c r="AO70" s="821"/>
      <c r="AP70" s="821" t="s">
        <v>566</v>
      </c>
      <c r="AQ70" s="821"/>
      <c r="AR70" s="821"/>
      <c r="AS70" s="821"/>
      <c r="AT70" s="821"/>
      <c r="AU70" s="821" t="s">
        <v>568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553</v>
      </c>
      <c r="C71" s="864"/>
      <c r="D71" s="864"/>
      <c r="E71" s="864"/>
      <c r="F71" s="864"/>
      <c r="G71" s="864"/>
      <c r="H71" s="864"/>
      <c r="I71" s="864"/>
      <c r="J71" s="864"/>
      <c r="K71" s="864"/>
      <c r="L71" s="864"/>
      <c r="M71" s="864"/>
      <c r="N71" s="864"/>
      <c r="O71" s="864"/>
      <c r="P71" s="865"/>
      <c r="Q71" s="866">
        <v>70</v>
      </c>
      <c r="R71" s="821"/>
      <c r="S71" s="821"/>
      <c r="T71" s="821"/>
      <c r="U71" s="821"/>
      <c r="V71" s="821">
        <v>70</v>
      </c>
      <c r="W71" s="821"/>
      <c r="X71" s="821"/>
      <c r="Y71" s="821"/>
      <c r="Z71" s="821"/>
      <c r="AA71" s="821" t="s">
        <v>567</v>
      </c>
      <c r="AB71" s="821"/>
      <c r="AC71" s="821"/>
      <c r="AD71" s="821"/>
      <c r="AE71" s="821"/>
      <c r="AF71" s="821" t="s">
        <v>566</v>
      </c>
      <c r="AG71" s="821"/>
      <c r="AH71" s="821"/>
      <c r="AI71" s="821"/>
      <c r="AJ71" s="821"/>
      <c r="AK71" s="821" t="s">
        <v>566</v>
      </c>
      <c r="AL71" s="821"/>
      <c r="AM71" s="821"/>
      <c r="AN71" s="821"/>
      <c r="AO71" s="821"/>
      <c r="AP71" s="821" t="s">
        <v>566</v>
      </c>
      <c r="AQ71" s="821"/>
      <c r="AR71" s="821"/>
      <c r="AS71" s="821"/>
      <c r="AT71" s="821"/>
      <c r="AU71" s="821" t="s">
        <v>568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554</v>
      </c>
      <c r="C72" s="864"/>
      <c r="D72" s="864"/>
      <c r="E72" s="864"/>
      <c r="F72" s="864"/>
      <c r="G72" s="864"/>
      <c r="H72" s="864"/>
      <c r="I72" s="864"/>
      <c r="J72" s="864"/>
      <c r="K72" s="864"/>
      <c r="L72" s="864"/>
      <c r="M72" s="864"/>
      <c r="N72" s="864"/>
      <c r="O72" s="864"/>
      <c r="P72" s="865"/>
      <c r="Q72" s="866">
        <v>146</v>
      </c>
      <c r="R72" s="821"/>
      <c r="S72" s="821"/>
      <c r="T72" s="821"/>
      <c r="U72" s="821"/>
      <c r="V72" s="821">
        <v>141</v>
      </c>
      <c r="W72" s="821"/>
      <c r="X72" s="821"/>
      <c r="Y72" s="821"/>
      <c r="Z72" s="821"/>
      <c r="AA72" s="821">
        <f t="shared" ref="AA72:AA79" si="2">Q72-V72</f>
        <v>5</v>
      </c>
      <c r="AB72" s="821"/>
      <c r="AC72" s="821"/>
      <c r="AD72" s="821"/>
      <c r="AE72" s="821"/>
      <c r="AF72" s="821">
        <v>5</v>
      </c>
      <c r="AG72" s="821"/>
      <c r="AH72" s="821"/>
      <c r="AI72" s="821"/>
      <c r="AJ72" s="821"/>
      <c r="AK72" s="821" t="s">
        <v>563</v>
      </c>
      <c r="AL72" s="821"/>
      <c r="AM72" s="821"/>
      <c r="AN72" s="821"/>
      <c r="AO72" s="821"/>
      <c r="AP72" s="821" t="s">
        <v>563</v>
      </c>
      <c r="AQ72" s="821"/>
      <c r="AR72" s="821"/>
      <c r="AS72" s="821"/>
      <c r="AT72" s="821"/>
      <c r="AU72" s="821">
        <v>348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555</v>
      </c>
      <c r="C73" s="864"/>
      <c r="D73" s="864"/>
      <c r="E73" s="864"/>
      <c r="F73" s="864"/>
      <c r="G73" s="864"/>
      <c r="H73" s="864"/>
      <c r="I73" s="864"/>
      <c r="J73" s="864"/>
      <c r="K73" s="864"/>
      <c r="L73" s="864"/>
      <c r="M73" s="864"/>
      <c r="N73" s="864"/>
      <c r="O73" s="864"/>
      <c r="P73" s="865"/>
      <c r="Q73" s="866">
        <v>1268</v>
      </c>
      <c r="R73" s="821"/>
      <c r="S73" s="821"/>
      <c r="T73" s="821"/>
      <c r="U73" s="821"/>
      <c r="V73" s="821">
        <v>1225</v>
      </c>
      <c r="W73" s="821"/>
      <c r="X73" s="821"/>
      <c r="Y73" s="821"/>
      <c r="Z73" s="821"/>
      <c r="AA73" s="821">
        <f t="shared" si="2"/>
        <v>43</v>
      </c>
      <c r="AB73" s="821"/>
      <c r="AC73" s="821"/>
      <c r="AD73" s="821"/>
      <c r="AE73" s="821"/>
      <c r="AF73" s="821">
        <v>43</v>
      </c>
      <c r="AG73" s="821"/>
      <c r="AH73" s="821"/>
      <c r="AI73" s="821"/>
      <c r="AJ73" s="821"/>
      <c r="AK73" s="821" t="s">
        <v>563</v>
      </c>
      <c r="AL73" s="821"/>
      <c r="AM73" s="821"/>
      <c r="AN73" s="821"/>
      <c r="AO73" s="821"/>
      <c r="AP73" s="821">
        <v>599</v>
      </c>
      <c r="AQ73" s="821"/>
      <c r="AR73" s="821"/>
      <c r="AS73" s="821"/>
      <c r="AT73" s="821"/>
      <c r="AU73" s="821" t="s">
        <v>568</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556</v>
      </c>
      <c r="C74" s="864"/>
      <c r="D74" s="864"/>
      <c r="E74" s="864"/>
      <c r="F74" s="864"/>
      <c r="G74" s="864"/>
      <c r="H74" s="864"/>
      <c r="I74" s="864"/>
      <c r="J74" s="864"/>
      <c r="K74" s="864"/>
      <c r="L74" s="864"/>
      <c r="M74" s="864"/>
      <c r="N74" s="864"/>
      <c r="O74" s="864"/>
      <c r="P74" s="865"/>
      <c r="Q74" s="866">
        <v>2022</v>
      </c>
      <c r="R74" s="821"/>
      <c r="S74" s="821"/>
      <c r="T74" s="821"/>
      <c r="U74" s="821"/>
      <c r="V74" s="821">
        <v>1818</v>
      </c>
      <c r="W74" s="821"/>
      <c r="X74" s="821"/>
      <c r="Y74" s="821"/>
      <c r="Z74" s="821"/>
      <c r="AA74" s="821">
        <f t="shared" si="2"/>
        <v>204</v>
      </c>
      <c r="AB74" s="821"/>
      <c r="AC74" s="821"/>
      <c r="AD74" s="821"/>
      <c r="AE74" s="821"/>
      <c r="AF74" s="821">
        <v>204</v>
      </c>
      <c r="AG74" s="821"/>
      <c r="AH74" s="821"/>
      <c r="AI74" s="821"/>
      <c r="AJ74" s="821"/>
      <c r="AK74" s="821" t="s">
        <v>566</v>
      </c>
      <c r="AL74" s="821"/>
      <c r="AM74" s="821"/>
      <c r="AN74" s="821"/>
      <c r="AO74" s="821"/>
      <c r="AP74" s="821">
        <v>375</v>
      </c>
      <c r="AQ74" s="821"/>
      <c r="AR74" s="821"/>
      <c r="AS74" s="821"/>
      <c r="AT74" s="821"/>
      <c r="AU74" s="821">
        <v>170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557</v>
      </c>
      <c r="C75" s="864"/>
      <c r="D75" s="864"/>
      <c r="E75" s="864"/>
      <c r="F75" s="864"/>
      <c r="G75" s="864"/>
      <c r="H75" s="864"/>
      <c r="I75" s="864"/>
      <c r="J75" s="864"/>
      <c r="K75" s="864"/>
      <c r="L75" s="864"/>
      <c r="M75" s="864"/>
      <c r="N75" s="864"/>
      <c r="O75" s="864"/>
      <c r="P75" s="865"/>
      <c r="Q75" s="869">
        <v>202</v>
      </c>
      <c r="R75" s="870"/>
      <c r="S75" s="870"/>
      <c r="T75" s="870"/>
      <c r="U75" s="820"/>
      <c r="V75" s="871">
        <v>197</v>
      </c>
      <c r="W75" s="870"/>
      <c r="X75" s="870"/>
      <c r="Y75" s="870"/>
      <c r="Z75" s="820"/>
      <c r="AA75" s="871">
        <f t="shared" si="2"/>
        <v>5</v>
      </c>
      <c r="AB75" s="870"/>
      <c r="AC75" s="870"/>
      <c r="AD75" s="870"/>
      <c r="AE75" s="820"/>
      <c r="AF75" s="871">
        <v>5</v>
      </c>
      <c r="AG75" s="870"/>
      <c r="AH75" s="870"/>
      <c r="AI75" s="870"/>
      <c r="AJ75" s="820"/>
      <c r="AK75" s="871">
        <v>17</v>
      </c>
      <c r="AL75" s="870"/>
      <c r="AM75" s="870"/>
      <c r="AN75" s="870"/>
      <c r="AO75" s="820"/>
      <c r="AP75" s="871" t="s">
        <v>563</v>
      </c>
      <c r="AQ75" s="870"/>
      <c r="AR75" s="870"/>
      <c r="AS75" s="870"/>
      <c r="AT75" s="820"/>
      <c r="AU75" s="871" t="s">
        <v>568</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558</v>
      </c>
      <c r="C76" s="864"/>
      <c r="D76" s="864"/>
      <c r="E76" s="864"/>
      <c r="F76" s="864"/>
      <c r="G76" s="864"/>
      <c r="H76" s="864"/>
      <c r="I76" s="864"/>
      <c r="J76" s="864"/>
      <c r="K76" s="864"/>
      <c r="L76" s="864"/>
      <c r="M76" s="864"/>
      <c r="N76" s="864"/>
      <c r="O76" s="864"/>
      <c r="P76" s="865"/>
      <c r="Q76" s="869">
        <v>64</v>
      </c>
      <c r="R76" s="870"/>
      <c r="S76" s="870"/>
      <c r="T76" s="870"/>
      <c r="U76" s="820"/>
      <c r="V76" s="871">
        <v>64</v>
      </c>
      <c r="W76" s="870"/>
      <c r="X76" s="870"/>
      <c r="Y76" s="870"/>
      <c r="Z76" s="820"/>
      <c r="AA76" s="871" t="s">
        <v>567</v>
      </c>
      <c r="AB76" s="870"/>
      <c r="AC76" s="870"/>
      <c r="AD76" s="870"/>
      <c r="AE76" s="820"/>
      <c r="AF76" s="871" t="s">
        <v>567</v>
      </c>
      <c r="AG76" s="870"/>
      <c r="AH76" s="870"/>
      <c r="AI76" s="870"/>
      <c r="AJ76" s="820"/>
      <c r="AK76" s="871" t="s">
        <v>567</v>
      </c>
      <c r="AL76" s="870"/>
      <c r="AM76" s="870"/>
      <c r="AN76" s="870"/>
      <c r="AO76" s="820"/>
      <c r="AP76" s="871" t="s">
        <v>563</v>
      </c>
      <c r="AQ76" s="870"/>
      <c r="AR76" s="870"/>
      <c r="AS76" s="870"/>
      <c r="AT76" s="820"/>
      <c r="AU76" s="871" t="s">
        <v>568</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559</v>
      </c>
      <c r="C77" s="864"/>
      <c r="D77" s="864"/>
      <c r="E77" s="864"/>
      <c r="F77" s="864"/>
      <c r="G77" s="864"/>
      <c r="H77" s="864"/>
      <c r="I77" s="864"/>
      <c r="J77" s="864"/>
      <c r="K77" s="864"/>
      <c r="L77" s="864"/>
      <c r="M77" s="864"/>
      <c r="N77" s="864"/>
      <c r="O77" s="864"/>
      <c r="P77" s="865"/>
      <c r="Q77" s="869">
        <v>489</v>
      </c>
      <c r="R77" s="870"/>
      <c r="S77" s="870"/>
      <c r="T77" s="870"/>
      <c r="U77" s="820"/>
      <c r="V77" s="871">
        <v>416</v>
      </c>
      <c r="W77" s="870"/>
      <c r="X77" s="870"/>
      <c r="Y77" s="870"/>
      <c r="Z77" s="820"/>
      <c r="AA77" s="871">
        <v>72</v>
      </c>
      <c r="AB77" s="870"/>
      <c r="AC77" s="870"/>
      <c r="AD77" s="870"/>
      <c r="AE77" s="820"/>
      <c r="AF77" s="871">
        <v>72</v>
      </c>
      <c r="AG77" s="870"/>
      <c r="AH77" s="870"/>
      <c r="AI77" s="870"/>
      <c r="AJ77" s="820"/>
      <c r="AK77" s="871">
        <v>61</v>
      </c>
      <c r="AL77" s="870"/>
      <c r="AM77" s="870"/>
      <c r="AN77" s="870"/>
      <c r="AO77" s="820"/>
      <c r="AP77" s="871" t="s">
        <v>486</v>
      </c>
      <c r="AQ77" s="870"/>
      <c r="AR77" s="870"/>
      <c r="AS77" s="870"/>
      <c r="AT77" s="820"/>
      <c r="AU77" s="871" t="s">
        <v>568</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560</v>
      </c>
      <c r="C78" s="864"/>
      <c r="D78" s="864"/>
      <c r="E78" s="864"/>
      <c r="F78" s="864"/>
      <c r="G78" s="864"/>
      <c r="H78" s="864"/>
      <c r="I78" s="864"/>
      <c r="J78" s="864"/>
      <c r="K78" s="864"/>
      <c r="L78" s="864"/>
      <c r="M78" s="864"/>
      <c r="N78" s="864"/>
      <c r="O78" s="864"/>
      <c r="P78" s="865"/>
      <c r="Q78" s="866">
        <v>744266</v>
      </c>
      <c r="R78" s="821"/>
      <c r="S78" s="821"/>
      <c r="T78" s="821"/>
      <c r="U78" s="821"/>
      <c r="V78" s="821">
        <v>712499</v>
      </c>
      <c r="W78" s="821"/>
      <c r="X78" s="821"/>
      <c r="Y78" s="821"/>
      <c r="Z78" s="821"/>
      <c r="AA78" s="871">
        <v>31767</v>
      </c>
      <c r="AB78" s="870"/>
      <c r="AC78" s="870"/>
      <c r="AD78" s="870"/>
      <c r="AE78" s="820"/>
      <c r="AF78" s="821">
        <v>31767</v>
      </c>
      <c r="AG78" s="821"/>
      <c r="AH78" s="821"/>
      <c r="AI78" s="821"/>
      <c r="AJ78" s="821"/>
      <c r="AK78" s="821" t="s">
        <v>486</v>
      </c>
      <c r="AL78" s="821"/>
      <c r="AM78" s="821"/>
      <c r="AN78" s="821"/>
      <c r="AO78" s="821"/>
      <c r="AP78" s="821" t="s">
        <v>486</v>
      </c>
      <c r="AQ78" s="821"/>
      <c r="AR78" s="821"/>
      <c r="AS78" s="821"/>
      <c r="AT78" s="821"/>
      <c r="AU78" s="821" t="s">
        <v>568</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t="s">
        <v>561</v>
      </c>
      <c r="C79" s="864"/>
      <c r="D79" s="864"/>
      <c r="E79" s="864"/>
      <c r="F79" s="864"/>
      <c r="G79" s="864"/>
      <c r="H79" s="864"/>
      <c r="I79" s="864"/>
      <c r="J79" s="864"/>
      <c r="K79" s="864"/>
      <c r="L79" s="864"/>
      <c r="M79" s="864"/>
      <c r="N79" s="864"/>
      <c r="O79" s="864"/>
      <c r="P79" s="865"/>
      <c r="Q79" s="866">
        <v>3996</v>
      </c>
      <c r="R79" s="821"/>
      <c r="S79" s="821"/>
      <c r="T79" s="821"/>
      <c r="U79" s="821"/>
      <c r="V79" s="821">
        <v>3358</v>
      </c>
      <c r="W79" s="821"/>
      <c r="X79" s="821"/>
      <c r="Y79" s="821"/>
      <c r="Z79" s="821"/>
      <c r="AA79" s="821">
        <f t="shared" si="2"/>
        <v>638</v>
      </c>
      <c r="AB79" s="821"/>
      <c r="AC79" s="821"/>
      <c r="AD79" s="821"/>
      <c r="AE79" s="821"/>
      <c r="AF79" s="821">
        <v>2308</v>
      </c>
      <c r="AG79" s="821"/>
      <c r="AH79" s="821"/>
      <c r="AI79" s="821"/>
      <c r="AJ79" s="821"/>
      <c r="AK79" s="821" t="s">
        <v>565</v>
      </c>
      <c r="AL79" s="821"/>
      <c r="AM79" s="821"/>
      <c r="AN79" s="821"/>
      <c r="AO79" s="821"/>
      <c r="AP79" s="821">
        <v>9318</v>
      </c>
      <c r="AQ79" s="821"/>
      <c r="AR79" s="821"/>
      <c r="AS79" s="821"/>
      <c r="AT79" s="821"/>
      <c r="AU79" s="821">
        <v>154</v>
      </c>
      <c r="AV79" s="821"/>
      <c r="AW79" s="821"/>
      <c r="AX79" s="821"/>
      <c r="AY79" s="821"/>
      <c r="AZ79" s="867" t="s">
        <v>562</v>
      </c>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369</v>
      </c>
      <c r="B88" s="780" t="s">
        <v>400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35356</v>
      </c>
      <c r="AG88" s="832"/>
      <c r="AH88" s="832"/>
      <c r="AI88" s="832"/>
      <c r="AJ88" s="832"/>
      <c r="AK88" s="829"/>
      <c r="AL88" s="829"/>
      <c r="AM88" s="829"/>
      <c r="AN88" s="829"/>
      <c r="AO88" s="829"/>
      <c r="AP88" s="832">
        <v>10292</v>
      </c>
      <c r="AQ88" s="832"/>
      <c r="AR88" s="832"/>
      <c r="AS88" s="832"/>
      <c r="AT88" s="832"/>
      <c r="AU88" s="832">
        <v>672</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401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1114</v>
      </c>
      <c r="CS102" s="840"/>
      <c r="CT102" s="840"/>
      <c r="CU102" s="840"/>
      <c r="CV102" s="883"/>
      <c r="CW102" s="882">
        <v>25</v>
      </c>
      <c r="CX102" s="840"/>
      <c r="CY102" s="840"/>
      <c r="CZ102" s="840"/>
      <c r="DA102" s="883"/>
      <c r="DB102" s="882">
        <v>103</v>
      </c>
      <c r="DC102" s="840"/>
      <c r="DD102" s="840"/>
      <c r="DE102" s="840"/>
      <c r="DF102" s="883"/>
      <c r="DG102" s="882" t="s">
        <v>569</v>
      </c>
      <c r="DH102" s="840"/>
      <c r="DI102" s="840"/>
      <c r="DJ102" s="840"/>
      <c r="DK102" s="883"/>
      <c r="DL102" s="882" t="s">
        <v>569</v>
      </c>
      <c r="DM102" s="840"/>
      <c r="DN102" s="840"/>
      <c r="DO102" s="840"/>
      <c r="DP102" s="883"/>
      <c r="DQ102" s="882" t="s">
        <v>569</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409</v>
      </c>
      <c r="AB109" s="885"/>
      <c r="AC109" s="885"/>
      <c r="AD109" s="885"/>
      <c r="AE109" s="886"/>
      <c r="AF109" s="884" t="s">
        <v>288</v>
      </c>
      <c r="AG109" s="885"/>
      <c r="AH109" s="885"/>
      <c r="AI109" s="885"/>
      <c r="AJ109" s="886"/>
      <c r="AK109" s="884" t="s">
        <v>287</v>
      </c>
      <c r="AL109" s="885"/>
      <c r="AM109" s="885"/>
      <c r="AN109" s="885"/>
      <c r="AO109" s="886"/>
      <c r="AP109" s="884" t="s">
        <v>410</v>
      </c>
      <c r="AQ109" s="885"/>
      <c r="AR109" s="885"/>
      <c r="AS109" s="885"/>
      <c r="AT109" s="887"/>
      <c r="AU109" s="904" t="s">
        <v>408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409</v>
      </c>
      <c r="BR109" s="885"/>
      <c r="BS109" s="885"/>
      <c r="BT109" s="885"/>
      <c r="BU109" s="886"/>
      <c r="BV109" s="884" t="s">
        <v>288</v>
      </c>
      <c r="BW109" s="885"/>
      <c r="BX109" s="885"/>
      <c r="BY109" s="885"/>
      <c r="BZ109" s="886"/>
      <c r="CA109" s="884" t="s">
        <v>287</v>
      </c>
      <c r="CB109" s="885"/>
      <c r="CC109" s="885"/>
      <c r="CD109" s="885"/>
      <c r="CE109" s="886"/>
      <c r="CF109" s="905" t="s">
        <v>410</v>
      </c>
      <c r="CG109" s="905"/>
      <c r="CH109" s="905"/>
      <c r="CI109" s="905"/>
      <c r="CJ109" s="905"/>
      <c r="CK109" s="884" t="s">
        <v>411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409</v>
      </c>
      <c r="DH109" s="885"/>
      <c r="DI109" s="885"/>
      <c r="DJ109" s="885"/>
      <c r="DK109" s="886"/>
      <c r="DL109" s="884" t="s">
        <v>288</v>
      </c>
      <c r="DM109" s="885"/>
      <c r="DN109" s="885"/>
      <c r="DO109" s="885"/>
      <c r="DP109" s="886"/>
      <c r="DQ109" s="884" t="s">
        <v>287</v>
      </c>
      <c r="DR109" s="885"/>
      <c r="DS109" s="885"/>
      <c r="DT109" s="885"/>
      <c r="DU109" s="886"/>
      <c r="DV109" s="884" t="s">
        <v>410</v>
      </c>
      <c r="DW109" s="885"/>
      <c r="DX109" s="885"/>
      <c r="DY109" s="885"/>
      <c r="DZ109" s="887"/>
    </row>
    <row r="110" spans="1:131" s="199" customFormat="1" ht="26.25" customHeight="1">
      <c r="A110" s="888" t="s">
        <v>412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2717820</v>
      </c>
      <c r="AB110" s="892"/>
      <c r="AC110" s="892"/>
      <c r="AD110" s="892"/>
      <c r="AE110" s="893"/>
      <c r="AF110" s="894">
        <v>2733475</v>
      </c>
      <c r="AG110" s="892"/>
      <c r="AH110" s="892"/>
      <c r="AI110" s="892"/>
      <c r="AJ110" s="893"/>
      <c r="AK110" s="894">
        <v>2701840</v>
      </c>
      <c r="AL110" s="892"/>
      <c r="AM110" s="892"/>
      <c r="AN110" s="892"/>
      <c r="AO110" s="893"/>
      <c r="AP110" s="895">
        <v>21.5</v>
      </c>
      <c r="AQ110" s="896"/>
      <c r="AR110" s="896"/>
      <c r="AS110" s="896"/>
      <c r="AT110" s="897"/>
      <c r="AU110" s="898" t="s">
        <v>61</v>
      </c>
      <c r="AV110" s="899"/>
      <c r="AW110" s="899"/>
      <c r="AX110" s="899"/>
      <c r="AY110" s="899"/>
      <c r="AZ110" s="940" t="s">
        <v>413</v>
      </c>
      <c r="BA110" s="889"/>
      <c r="BB110" s="889"/>
      <c r="BC110" s="889"/>
      <c r="BD110" s="889"/>
      <c r="BE110" s="889"/>
      <c r="BF110" s="889"/>
      <c r="BG110" s="889"/>
      <c r="BH110" s="889"/>
      <c r="BI110" s="889"/>
      <c r="BJ110" s="889"/>
      <c r="BK110" s="889"/>
      <c r="BL110" s="889"/>
      <c r="BM110" s="889"/>
      <c r="BN110" s="889"/>
      <c r="BO110" s="889"/>
      <c r="BP110" s="890"/>
      <c r="BQ110" s="926">
        <v>25767959</v>
      </c>
      <c r="BR110" s="927"/>
      <c r="BS110" s="927"/>
      <c r="BT110" s="927"/>
      <c r="BU110" s="927"/>
      <c r="BV110" s="927">
        <v>25893612</v>
      </c>
      <c r="BW110" s="927"/>
      <c r="BX110" s="927"/>
      <c r="BY110" s="927"/>
      <c r="BZ110" s="927"/>
      <c r="CA110" s="927">
        <v>27123976</v>
      </c>
      <c r="CB110" s="927"/>
      <c r="CC110" s="927"/>
      <c r="CD110" s="927"/>
      <c r="CE110" s="927"/>
      <c r="CF110" s="941">
        <v>215.9</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417</v>
      </c>
      <c r="AB111" s="934"/>
      <c r="AC111" s="934"/>
      <c r="AD111" s="934"/>
      <c r="AE111" s="935"/>
      <c r="AF111" s="936" t="s">
        <v>417</v>
      </c>
      <c r="AG111" s="934"/>
      <c r="AH111" s="934"/>
      <c r="AI111" s="934"/>
      <c r="AJ111" s="935"/>
      <c r="AK111" s="936" t="s">
        <v>417</v>
      </c>
      <c r="AL111" s="934"/>
      <c r="AM111" s="934"/>
      <c r="AN111" s="934"/>
      <c r="AO111" s="935"/>
      <c r="AP111" s="937" t="s">
        <v>417</v>
      </c>
      <c r="AQ111" s="938"/>
      <c r="AR111" s="938"/>
      <c r="AS111" s="938"/>
      <c r="AT111" s="939"/>
      <c r="AU111" s="900"/>
      <c r="AV111" s="901"/>
      <c r="AW111" s="901"/>
      <c r="AX111" s="901"/>
      <c r="AY111" s="901"/>
      <c r="AZ111" s="949" t="s">
        <v>418</v>
      </c>
      <c r="BA111" s="950"/>
      <c r="BB111" s="950"/>
      <c r="BC111" s="950"/>
      <c r="BD111" s="950"/>
      <c r="BE111" s="950"/>
      <c r="BF111" s="950"/>
      <c r="BG111" s="950"/>
      <c r="BH111" s="950"/>
      <c r="BI111" s="950"/>
      <c r="BJ111" s="950"/>
      <c r="BK111" s="950"/>
      <c r="BL111" s="950"/>
      <c r="BM111" s="950"/>
      <c r="BN111" s="950"/>
      <c r="BO111" s="950"/>
      <c r="BP111" s="951"/>
      <c r="BQ111" s="919">
        <v>24971</v>
      </c>
      <c r="BR111" s="920"/>
      <c r="BS111" s="920"/>
      <c r="BT111" s="920"/>
      <c r="BU111" s="920"/>
      <c r="BV111" s="920">
        <v>18938</v>
      </c>
      <c r="BW111" s="920"/>
      <c r="BX111" s="920"/>
      <c r="BY111" s="920"/>
      <c r="BZ111" s="920"/>
      <c r="CA111" s="920">
        <v>12082</v>
      </c>
      <c r="CB111" s="920"/>
      <c r="CC111" s="920"/>
      <c r="CD111" s="920"/>
      <c r="CE111" s="920"/>
      <c r="CF111" s="914">
        <v>0.1</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422</v>
      </c>
      <c r="BA112" s="950"/>
      <c r="BB112" s="950"/>
      <c r="BC112" s="950"/>
      <c r="BD112" s="950"/>
      <c r="BE112" s="950"/>
      <c r="BF112" s="950"/>
      <c r="BG112" s="950"/>
      <c r="BH112" s="950"/>
      <c r="BI112" s="950"/>
      <c r="BJ112" s="950"/>
      <c r="BK112" s="950"/>
      <c r="BL112" s="950"/>
      <c r="BM112" s="950"/>
      <c r="BN112" s="950"/>
      <c r="BO112" s="950"/>
      <c r="BP112" s="951"/>
      <c r="BQ112" s="919">
        <v>13345899</v>
      </c>
      <c r="BR112" s="920"/>
      <c r="BS112" s="920"/>
      <c r="BT112" s="920"/>
      <c r="BU112" s="920"/>
      <c r="BV112" s="920">
        <v>13174177</v>
      </c>
      <c r="BW112" s="920"/>
      <c r="BX112" s="920"/>
      <c r="BY112" s="920"/>
      <c r="BZ112" s="920"/>
      <c r="CA112" s="920">
        <v>13125824</v>
      </c>
      <c r="CB112" s="920"/>
      <c r="CC112" s="920"/>
      <c r="CD112" s="920"/>
      <c r="CE112" s="920"/>
      <c r="CF112" s="914">
        <v>104.5</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9"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807016</v>
      </c>
      <c r="AB113" s="934"/>
      <c r="AC113" s="934"/>
      <c r="AD113" s="934"/>
      <c r="AE113" s="935"/>
      <c r="AF113" s="936">
        <v>826110</v>
      </c>
      <c r="AG113" s="934"/>
      <c r="AH113" s="934"/>
      <c r="AI113" s="934"/>
      <c r="AJ113" s="935"/>
      <c r="AK113" s="936">
        <v>873900</v>
      </c>
      <c r="AL113" s="934"/>
      <c r="AM113" s="934"/>
      <c r="AN113" s="934"/>
      <c r="AO113" s="935"/>
      <c r="AP113" s="937">
        <v>7</v>
      </c>
      <c r="AQ113" s="938"/>
      <c r="AR113" s="938"/>
      <c r="AS113" s="938"/>
      <c r="AT113" s="939"/>
      <c r="AU113" s="900"/>
      <c r="AV113" s="901"/>
      <c r="AW113" s="901"/>
      <c r="AX113" s="901"/>
      <c r="AY113" s="901"/>
      <c r="AZ113" s="949" t="s">
        <v>425</v>
      </c>
      <c r="BA113" s="950"/>
      <c r="BB113" s="950"/>
      <c r="BC113" s="950"/>
      <c r="BD113" s="950"/>
      <c r="BE113" s="950"/>
      <c r="BF113" s="950"/>
      <c r="BG113" s="950"/>
      <c r="BH113" s="950"/>
      <c r="BI113" s="950"/>
      <c r="BJ113" s="950"/>
      <c r="BK113" s="950"/>
      <c r="BL113" s="950"/>
      <c r="BM113" s="950"/>
      <c r="BN113" s="950"/>
      <c r="BO113" s="950"/>
      <c r="BP113" s="951"/>
      <c r="BQ113" s="919">
        <v>945250</v>
      </c>
      <c r="BR113" s="920"/>
      <c r="BS113" s="920"/>
      <c r="BT113" s="920"/>
      <c r="BU113" s="920"/>
      <c r="BV113" s="920">
        <v>785258</v>
      </c>
      <c r="BW113" s="920"/>
      <c r="BX113" s="920"/>
      <c r="BY113" s="920"/>
      <c r="BZ113" s="920"/>
      <c r="CA113" s="920">
        <v>517972</v>
      </c>
      <c r="CB113" s="920"/>
      <c r="CC113" s="920"/>
      <c r="CD113" s="920"/>
      <c r="CE113" s="920"/>
      <c r="CF113" s="914">
        <v>4.0999999999999996</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236794</v>
      </c>
      <c r="AB114" s="959"/>
      <c r="AC114" s="959"/>
      <c r="AD114" s="959"/>
      <c r="AE114" s="960"/>
      <c r="AF114" s="961">
        <v>235194</v>
      </c>
      <c r="AG114" s="959"/>
      <c r="AH114" s="959"/>
      <c r="AI114" s="959"/>
      <c r="AJ114" s="960"/>
      <c r="AK114" s="961">
        <v>193465</v>
      </c>
      <c r="AL114" s="959"/>
      <c r="AM114" s="959"/>
      <c r="AN114" s="959"/>
      <c r="AO114" s="960"/>
      <c r="AP114" s="962">
        <v>1.5</v>
      </c>
      <c r="AQ114" s="963"/>
      <c r="AR114" s="963"/>
      <c r="AS114" s="963"/>
      <c r="AT114" s="964"/>
      <c r="AU114" s="900"/>
      <c r="AV114" s="901"/>
      <c r="AW114" s="901"/>
      <c r="AX114" s="901"/>
      <c r="AY114" s="901"/>
      <c r="AZ114" s="949" t="s">
        <v>428</v>
      </c>
      <c r="BA114" s="950"/>
      <c r="BB114" s="950"/>
      <c r="BC114" s="950"/>
      <c r="BD114" s="950"/>
      <c r="BE114" s="950"/>
      <c r="BF114" s="950"/>
      <c r="BG114" s="950"/>
      <c r="BH114" s="950"/>
      <c r="BI114" s="950"/>
      <c r="BJ114" s="950"/>
      <c r="BK114" s="950"/>
      <c r="BL114" s="950"/>
      <c r="BM114" s="950"/>
      <c r="BN114" s="950"/>
      <c r="BO114" s="950"/>
      <c r="BP114" s="951"/>
      <c r="BQ114" s="919">
        <v>4198202</v>
      </c>
      <c r="BR114" s="920"/>
      <c r="BS114" s="920"/>
      <c r="BT114" s="920"/>
      <c r="BU114" s="920"/>
      <c r="BV114" s="920">
        <v>3876475</v>
      </c>
      <c r="BW114" s="920"/>
      <c r="BX114" s="920"/>
      <c r="BY114" s="920"/>
      <c r="BZ114" s="920"/>
      <c r="CA114" s="920">
        <v>3808704</v>
      </c>
      <c r="CB114" s="920"/>
      <c r="CC114" s="920"/>
      <c r="CD114" s="920"/>
      <c r="CE114" s="920"/>
      <c r="CF114" s="914">
        <v>30.3</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115838</v>
      </c>
      <c r="AB115" s="934"/>
      <c r="AC115" s="934"/>
      <c r="AD115" s="934"/>
      <c r="AE115" s="935"/>
      <c r="AF115" s="936">
        <v>97289</v>
      </c>
      <c r="AG115" s="934"/>
      <c r="AH115" s="934"/>
      <c r="AI115" s="934"/>
      <c r="AJ115" s="935"/>
      <c r="AK115" s="936">
        <v>96299</v>
      </c>
      <c r="AL115" s="934"/>
      <c r="AM115" s="934"/>
      <c r="AN115" s="934"/>
      <c r="AO115" s="935"/>
      <c r="AP115" s="937">
        <v>0.8</v>
      </c>
      <c r="AQ115" s="938"/>
      <c r="AR115" s="938"/>
      <c r="AS115" s="938"/>
      <c r="AT115" s="939"/>
      <c r="AU115" s="900"/>
      <c r="AV115" s="901"/>
      <c r="AW115" s="901"/>
      <c r="AX115" s="901"/>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432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c r="A116" s="956"/>
      <c r="B116" s="957"/>
      <c r="C116" s="965" t="s">
        <v>433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267</v>
      </c>
      <c r="AB116" s="959"/>
      <c r="AC116" s="959"/>
      <c r="AD116" s="959"/>
      <c r="AE116" s="960"/>
      <c r="AF116" s="961">
        <v>204</v>
      </c>
      <c r="AG116" s="959"/>
      <c r="AH116" s="959"/>
      <c r="AI116" s="959"/>
      <c r="AJ116" s="960"/>
      <c r="AK116" s="961">
        <v>263</v>
      </c>
      <c r="AL116" s="959"/>
      <c r="AM116" s="959"/>
      <c r="AN116" s="959"/>
      <c r="AO116" s="960"/>
      <c r="AP116" s="962">
        <v>0</v>
      </c>
      <c r="AQ116" s="963"/>
      <c r="AR116" s="963"/>
      <c r="AS116" s="963"/>
      <c r="AT116" s="964"/>
      <c r="AU116" s="900"/>
      <c r="AV116" s="901"/>
      <c r="AW116" s="901"/>
      <c r="AX116" s="901"/>
      <c r="AY116" s="901"/>
      <c r="AZ116" s="967" t="s">
        <v>434</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24971</v>
      </c>
      <c r="DH116" s="959"/>
      <c r="DI116" s="959"/>
      <c r="DJ116" s="959"/>
      <c r="DK116" s="960"/>
      <c r="DL116" s="961">
        <v>18938</v>
      </c>
      <c r="DM116" s="959"/>
      <c r="DN116" s="959"/>
      <c r="DO116" s="959"/>
      <c r="DP116" s="960"/>
      <c r="DQ116" s="961">
        <v>12082</v>
      </c>
      <c r="DR116" s="959"/>
      <c r="DS116" s="959"/>
      <c r="DT116" s="959"/>
      <c r="DU116" s="960"/>
      <c r="DV116" s="962">
        <v>0.1</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436</v>
      </c>
      <c r="Z117" s="886"/>
      <c r="AA117" s="976">
        <v>3877735</v>
      </c>
      <c r="AB117" s="977"/>
      <c r="AC117" s="977"/>
      <c r="AD117" s="977"/>
      <c r="AE117" s="978"/>
      <c r="AF117" s="979">
        <v>3892272</v>
      </c>
      <c r="AG117" s="977"/>
      <c r="AH117" s="977"/>
      <c r="AI117" s="977"/>
      <c r="AJ117" s="978"/>
      <c r="AK117" s="979">
        <v>3865767</v>
      </c>
      <c r="AL117" s="977"/>
      <c r="AM117" s="977"/>
      <c r="AN117" s="977"/>
      <c r="AO117" s="978"/>
      <c r="AP117" s="980"/>
      <c r="AQ117" s="981"/>
      <c r="AR117" s="981"/>
      <c r="AS117" s="981"/>
      <c r="AT117" s="982"/>
      <c r="AU117" s="900"/>
      <c r="AV117" s="901"/>
      <c r="AW117" s="901"/>
      <c r="AX117" s="901"/>
      <c r="AY117" s="901"/>
      <c r="AZ117" s="967" t="s">
        <v>437</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c r="A118" s="904" t="s">
        <v>411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409</v>
      </c>
      <c r="AB118" s="885"/>
      <c r="AC118" s="885"/>
      <c r="AD118" s="885"/>
      <c r="AE118" s="886"/>
      <c r="AF118" s="884" t="s">
        <v>288</v>
      </c>
      <c r="AG118" s="885"/>
      <c r="AH118" s="885"/>
      <c r="AI118" s="885"/>
      <c r="AJ118" s="886"/>
      <c r="AK118" s="884" t="s">
        <v>287</v>
      </c>
      <c r="AL118" s="885"/>
      <c r="AM118" s="885"/>
      <c r="AN118" s="885"/>
      <c r="AO118" s="886"/>
      <c r="AP118" s="971" t="s">
        <v>410</v>
      </c>
      <c r="AQ118" s="972"/>
      <c r="AR118" s="972"/>
      <c r="AS118" s="972"/>
      <c r="AT118" s="973"/>
      <c r="AU118" s="900"/>
      <c r="AV118" s="901"/>
      <c r="AW118" s="901"/>
      <c r="AX118" s="901"/>
      <c r="AY118" s="901"/>
      <c r="AZ118" s="974" t="s">
        <v>439</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c r="A119" s="1058"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441</v>
      </c>
      <c r="BP119" s="1006"/>
      <c r="BQ119" s="997">
        <v>44282281</v>
      </c>
      <c r="BR119" s="998"/>
      <c r="BS119" s="998"/>
      <c r="BT119" s="998"/>
      <c r="BU119" s="998"/>
      <c r="BV119" s="998">
        <v>43748460</v>
      </c>
      <c r="BW119" s="998"/>
      <c r="BX119" s="998"/>
      <c r="BY119" s="998"/>
      <c r="BZ119" s="998"/>
      <c r="CA119" s="998">
        <v>44588558</v>
      </c>
      <c r="CB119" s="998"/>
      <c r="CC119" s="998"/>
      <c r="CD119" s="998"/>
      <c r="CE119" s="998"/>
      <c r="CF119" s="999"/>
      <c r="CG119" s="1000"/>
      <c r="CH119" s="1000"/>
      <c r="CI119" s="1000"/>
      <c r="CJ119" s="1001"/>
      <c r="CK119" s="947"/>
      <c r="CL119" s="948"/>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113</v>
      </c>
      <c r="DH119" s="984"/>
      <c r="DI119" s="984"/>
      <c r="DJ119" s="984"/>
      <c r="DK119" s="985"/>
      <c r="DL119" s="983" t="s">
        <v>113</v>
      </c>
      <c r="DM119" s="984"/>
      <c r="DN119" s="984"/>
      <c r="DO119" s="984"/>
      <c r="DP119" s="985"/>
      <c r="DQ119" s="983" t="s">
        <v>113</v>
      </c>
      <c r="DR119" s="984"/>
      <c r="DS119" s="984"/>
      <c r="DT119" s="984"/>
      <c r="DU119" s="985"/>
      <c r="DV119" s="986" t="s">
        <v>113</v>
      </c>
      <c r="DW119" s="987"/>
      <c r="DX119" s="987"/>
      <c r="DY119" s="987"/>
      <c r="DZ119" s="988"/>
    </row>
    <row r="120" spans="1:130" s="199" customFormat="1" ht="26.25" customHeight="1">
      <c r="A120" s="1059"/>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443</v>
      </c>
      <c r="AV120" s="990"/>
      <c r="AW120" s="990"/>
      <c r="AX120" s="990"/>
      <c r="AY120" s="991"/>
      <c r="AZ120" s="940" t="s">
        <v>444</v>
      </c>
      <c r="BA120" s="889"/>
      <c r="BB120" s="889"/>
      <c r="BC120" s="889"/>
      <c r="BD120" s="889"/>
      <c r="BE120" s="889"/>
      <c r="BF120" s="889"/>
      <c r="BG120" s="889"/>
      <c r="BH120" s="889"/>
      <c r="BI120" s="889"/>
      <c r="BJ120" s="889"/>
      <c r="BK120" s="889"/>
      <c r="BL120" s="889"/>
      <c r="BM120" s="889"/>
      <c r="BN120" s="889"/>
      <c r="BO120" s="889"/>
      <c r="BP120" s="890"/>
      <c r="BQ120" s="926">
        <v>10628482</v>
      </c>
      <c r="BR120" s="927"/>
      <c r="BS120" s="927"/>
      <c r="BT120" s="927"/>
      <c r="BU120" s="927"/>
      <c r="BV120" s="927">
        <v>11343644</v>
      </c>
      <c r="BW120" s="927"/>
      <c r="BX120" s="927"/>
      <c r="BY120" s="927"/>
      <c r="BZ120" s="927"/>
      <c r="CA120" s="927">
        <v>11709220</v>
      </c>
      <c r="CB120" s="927"/>
      <c r="CC120" s="927"/>
      <c r="CD120" s="927"/>
      <c r="CE120" s="927"/>
      <c r="CF120" s="941">
        <v>93.2</v>
      </c>
      <c r="CG120" s="942"/>
      <c r="CH120" s="942"/>
      <c r="CI120" s="942"/>
      <c r="CJ120" s="942"/>
      <c r="CK120" s="1007" t="s">
        <v>445</v>
      </c>
      <c r="CL120" s="1008"/>
      <c r="CM120" s="1008"/>
      <c r="CN120" s="1008"/>
      <c r="CO120" s="1009"/>
      <c r="CP120" s="1015" t="s">
        <v>391</v>
      </c>
      <c r="CQ120" s="1016"/>
      <c r="CR120" s="1016"/>
      <c r="CS120" s="1016"/>
      <c r="CT120" s="1016"/>
      <c r="CU120" s="1016"/>
      <c r="CV120" s="1016"/>
      <c r="CW120" s="1016"/>
      <c r="CX120" s="1016"/>
      <c r="CY120" s="1016"/>
      <c r="CZ120" s="1016"/>
      <c r="DA120" s="1016"/>
      <c r="DB120" s="1016"/>
      <c r="DC120" s="1016"/>
      <c r="DD120" s="1016"/>
      <c r="DE120" s="1016"/>
      <c r="DF120" s="1017"/>
      <c r="DG120" s="926">
        <v>9120275</v>
      </c>
      <c r="DH120" s="927"/>
      <c r="DI120" s="927"/>
      <c r="DJ120" s="927"/>
      <c r="DK120" s="927"/>
      <c r="DL120" s="927">
        <v>9206189</v>
      </c>
      <c r="DM120" s="927"/>
      <c r="DN120" s="927"/>
      <c r="DO120" s="927"/>
      <c r="DP120" s="927"/>
      <c r="DQ120" s="927">
        <v>9383781</v>
      </c>
      <c r="DR120" s="927"/>
      <c r="DS120" s="927"/>
      <c r="DT120" s="927"/>
      <c r="DU120" s="927"/>
      <c r="DV120" s="928">
        <v>74.7</v>
      </c>
      <c r="DW120" s="928"/>
      <c r="DX120" s="928"/>
      <c r="DY120" s="928"/>
      <c r="DZ120" s="929"/>
    </row>
    <row r="121" spans="1:130" s="199" customFormat="1" ht="26.25" customHeight="1">
      <c r="A121" s="1059"/>
      <c r="B121" s="946"/>
      <c r="C121" s="967" t="s">
        <v>446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92"/>
      <c r="AV121" s="993"/>
      <c r="AW121" s="993"/>
      <c r="AX121" s="993"/>
      <c r="AY121" s="994"/>
      <c r="AZ121" s="949" t="s">
        <v>447</v>
      </c>
      <c r="BA121" s="950"/>
      <c r="BB121" s="950"/>
      <c r="BC121" s="950"/>
      <c r="BD121" s="950"/>
      <c r="BE121" s="950"/>
      <c r="BF121" s="950"/>
      <c r="BG121" s="950"/>
      <c r="BH121" s="950"/>
      <c r="BI121" s="950"/>
      <c r="BJ121" s="950"/>
      <c r="BK121" s="950"/>
      <c r="BL121" s="950"/>
      <c r="BM121" s="950"/>
      <c r="BN121" s="950"/>
      <c r="BO121" s="950"/>
      <c r="BP121" s="951"/>
      <c r="BQ121" s="919">
        <v>301944</v>
      </c>
      <c r="BR121" s="920"/>
      <c r="BS121" s="920"/>
      <c r="BT121" s="920"/>
      <c r="BU121" s="920"/>
      <c r="BV121" s="920">
        <v>238112</v>
      </c>
      <c r="BW121" s="920"/>
      <c r="BX121" s="920"/>
      <c r="BY121" s="920"/>
      <c r="BZ121" s="920"/>
      <c r="CA121" s="920">
        <v>171819</v>
      </c>
      <c r="CB121" s="920"/>
      <c r="CC121" s="920"/>
      <c r="CD121" s="920"/>
      <c r="CE121" s="920"/>
      <c r="CF121" s="914">
        <v>1.4</v>
      </c>
      <c r="CG121" s="915"/>
      <c r="CH121" s="915"/>
      <c r="CI121" s="915"/>
      <c r="CJ121" s="915"/>
      <c r="CK121" s="1010"/>
      <c r="CL121" s="1011"/>
      <c r="CM121" s="1011"/>
      <c r="CN121" s="1011"/>
      <c r="CO121" s="1012"/>
      <c r="CP121" s="1020" t="s">
        <v>392</v>
      </c>
      <c r="CQ121" s="1021"/>
      <c r="CR121" s="1021"/>
      <c r="CS121" s="1021"/>
      <c r="CT121" s="1021"/>
      <c r="CU121" s="1021"/>
      <c r="CV121" s="1021"/>
      <c r="CW121" s="1021"/>
      <c r="CX121" s="1021"/>
      <c r="CY121" s="1021"/>
      <c r="CZ121" s="1021"/>
      <c r="DA121" s="1021"/>
      <c r="DB121" s="1021"/>
      <c r="DC121" s="1021"/>
      <c r="DD121" s="1021"/>
      <c r="DE121" s="1021"/>
      <c r="DF121" s="1022"/>
      <c r="DG121" s="919">
        <v>2781495</v>
      </c>
      <c r="DH121" s="920"/>
      <c r="DI121" s="920"/>
      <c r="DJ121" s="920"/>
      <c r="DK121" s="920"/>
      <c r="DL121" s="920">
        <v>2650695</v>
      </c>
      <c r="DM121" s="920"/>
      <c r="DN121" s="920"/>
      <c r="DO121" s="920"/>
      <c r="DP121" s="920"/>
      <c r="DQ121" s="920">
        <v>2540156</v>
      </c>
      <c r="DR121" s="920"/>
      <c r="DS121" s="920"/>
      <c r="DT121" s="920"/>
      <c r="DU121" s="920"/>
      <c r="DV121" s="921">
        <v>20.2</v>
      </c>
      <c r="DW121" s="921"/>
      <c r="DX121" s="921"/>
      <c r="DY121" s="921"/>
      <c r="DZ121" s="922"/>
    </row>
    <row r="122" spans="1:130" s="199" customFormat="1" ht="26.25" customHeight="1">
      <c r="A122" s="1059"/>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448</v>
      </c>
      <c r="BA122" s="965"/>
      <c r="BB122" s="965"/>
      <c r="BC122" s="965"/>
      <c r="BD122" s="965"/>
      <c r="BE122" s="965"/>
      <c r="BF122" s="965"/>
      <c r="BG122" s="965"/>
      <c r="BH122" s="965"/>
      <c r="BI122" s="965"/>
      <c r="BJ122" s="965"/>
      <c r="BK122" s="965"/>
      <c r="BL122" s="965"/>
      <c r="BM122" s="965"/>
      <c r="BN122" s="965"/>
      <c r="BO122" s="965"/>
      <c r="BP122" s="966"/>
      <c r="BQ122" s="997">
        <v>27842976</v>
      </c>
      <c r="BR122" s="998"/>
      <c r="BS122" s="998"/>
      <c r="BT122" s="998"/>
      <c r="BU122" s="998"/>
      <c r="BV122" s="998">
        <v>27939082</v>
      </c>
      <c r="BW122" s="998"/>
      <c r="BX122" s="998"/>
      <c r="BY122" s="998"/>
      <c r="BZ122" s="998"/>
      <c r="CA122" s="998">
        <v>28771157</v>
      </c>
      <c r="CB122" s="998"/>
      <c r="CC122" s="998"/>
      <c r="CD122" s="998"/>
      <c r="CE122" s="998"/>
      <c r="CF122" s="1018">
        <v>229</v>
      </c>
      <c r="CG122" s="1019"/>
      <c r="CH122" s="1019"/>
      <c r="CI122" s="1019"/>
      <c r="CJ122" s="1019"/>
      <c r="CK122" s="1010"/>
      <c r="CL122" s="1011"/>
      <c r="CM122" s="1011"/>
      <c r="CN122" s="1011"/>
      <c r="CO122" s="1012"/>
      <c r="CP122" s="1020" t="s">
        <v>386</v>
      </c>
      <c r="CQ122" s="1021"/>
      <c r="CR122" s="1021"/>
      <c r="CS122" s="1021"/>
      <c r="CT122" s="1021"/>
      <c r="CU122" s="1021"/>
      <c r="CV122" s="1021"/>
      <c r="CW122" s="1021"/>
      <c r="CX122" s="1021"/>
      <c r="CY122" s="1021"/>
      <c r="CZ122" s="1021"/>
      <c r="DA122" s="1021"/>
      <c r="DB122" s="1021"/>
      <c r="DC122" s="1021"/>
      <c r="DD122" s="1021"/>
      <c r="DE122" s="1021"/>
      <c r="DF122" s="1022"/>
      <c r="DG122" s="919">
        <v>1004858</v>
      </c>
      <c r="DH122" s="920"/>
      <c r="DI122" s="920"/>
      <c r="DJ122" s="920"/>
      <c r="DK122" s="920"/>
      <c r="DL122" s="920">
        <v>861870</v>
      </c>
      <c r="DM122" s="920"/>
      <c r="DN122" s="920"/>
      <c r="DO122" s="920"/>
      <c r="DP122" s="920"/>
      <c r="DQ122" s="920">
        <v>733997</v>
      </c>
      <c r="DR122" s="920"/>
      <c r="DS122" s="920"/>
      <c r="DT122" s="920"/>
      <c r="DU122" s="920"/>
      <c r="DV122" s="921">
        <v>5.8</v>
      </c>
      <c r="DW122" s="921"/>
      <c r="DX122" s="921"/>
      <c r="DY122" s="921"/>
      <c r="DZ122" s="922"/>
    </row>
    <row r="123" spans="1:130" s="199" customFormat="1" ht="26.25" customHeight="1">
      <c r="A123" s="1059"/>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9198</v>
      </c>
      <c r="AB123" s="959"/>
      <c r="AC123" s="959"/>
      <c r="AD123" s="959"/>
      <c r="AE123" s="960"/>
      <c r="AF123" s="961">
        <v>6033</v>
      </c>
      <c r="AG123" s="959"/>
      <c r="AH123" s="959"/>
      <c r="AI123" s="959"/>
      <c r="AJ123" s="960"/>
      <c r="AK123" s="961">
        <v>5901</v>
      </c>
      <c r="AL123" s="959"/>
      <c r="AM123" s="959"/>
      <c r="AN123" s="959"/>
      <c r="AO123" s="960"/>
      <c r="AP123" s="962">
        <v>0</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449</v>
      </c>
      <c r="BP123" s="1006"/>
      <c r="BQ123" s="1065">
        <v>38773402</v>
      </c>
      <c r="BR123" s="1066"/>
      <c r="BS123" s="1066"/>
      <c r="BT123" s="1066"/>
      <c r="BU123" s="1066"/>
      <c r="BV123" s="1066">
        <v>39520838</v>
      </c>
      <c r="BW123" s="1066"/>
      <c r="BX123" s="1066"/>
      <c r="BY123" s="1066"/>
      <c r="BZ123" s="1066"/>
      <c r="CA123" s="1066">
        <v>40652196</v>
      </c>
      <c r="CB123" s="1066"/>
      <c r="CC123" s="1066"/>
      <c r="CD123" s="1066"/>
      <c r="CE123" s="1066"/>
      <c r="CF123" s="999"/>
      <c r="CG123" s="1000"/>
      <c r="CH123" s="1000"/>
      <c r="CI123" s="1000"/>
      <c r="CJ123" s="1001"/>
      <c r="CK123" s="1010"/>
      <c r="CL123" s="1011"/>
      <c r="CM123" s="1011"/>
      <c r="CN123" s="1011"/>
      <c r="CO123" s="1012"/>
      <c r="CP123" s="1020" t="s">
        <v>393</v>
      </c>
      <c r="CQ123" s="1021"/>
      <c r="CR123" s="1021"/>
      <c r="CS123" s="1021"/>
      <c r="CT123" s="1021"/>
      <c r="CU123" s="1021"/>
      <c r="CV123" s="1021"/>
      <c r="CW123" s="1021"/>
      <c r="CX123" s="1021"/>
      <c r="CY123" s="1021"/>
      <c r="CZ123" s="1021"/>
      <c r="DA123" s="1021"/>
      <c r="DB123" s="1021"/>
      <c r="DC123" s="1021"/>
      <c r="DD123" s="1021"/>
      <c r="DE123" s="1021"/>
      <c r="DF123" s="1022"/>
      <c r="DG123" s="958">
        <v>439271</v>
      </c>
      <c r="DH123" s="959"/>
      <c r="DI123" s="959"/>
      <c r="DJ123" s="959"/>
      <c r="DK123" s="960"/>
      <c r="DL123" s="961">
        <v>455423</v>
      </c>
      <c r="DM123" s="959"/>
      <c r="DN123" s="959"/>
      <c r="DO123" s="959"/>
      <c r="DP123" s="960"/>
      <c r="DQ123" s="961">
        <v>467890</v>
      </c>
      <c r="DR123" s="959"/>
      <c r="DS123" s="959"/>
      <c r="DT123" s="959"/>
      <c r="DU123" s="960"/>
      <c r="DV123" s="962">
        <v>3.7</v>
      </c>
      <c r="DW123" s="963"/>
      <c r="DX123" s="963"/>
      <c r="DY123" s="963"/>
      <c r="DZ123" s="964"/>
    </row>
    <row r="124" spans="1:130" s="199" customFormat="1" ht="26.25" customHeight="1" thickBot="1">
      <c r="A124" s="1059"/>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82870</v>
      </c>
      <c r="AB124" s="959"/>
      <c r="AC124" s="959"/>
      <c r="AD124" s="959"/>
      <c r="AE124" s="960"/>
      <c r="AF124" s="961">
        <v>91256</v>
      </c>
      <c r="AG124" s="959"/>
      <c r="AH124" s="959"/>
      <c r="AI124" s="959"/>
      <c r="AJ124" s="960"/>
      <c r="AK124" s="961">
        <v>90398</v>
      </c>
      <c r="AL124" s="959"/>
      <c r="AM124" s="959"/>
      <c r="AN124" s="959"/>
      <c r="AO124" s="960"/>
      <c r="AP124" s="962">
        <v>0.7</v>
      </c>
      <c r="AQ124" s="963"/>
      <c r="AR124" s="963"/>
      <c r="AS124" s="963"/>
      <c r="AT124" s="964"/>
      <c r="AU124" s="1061" t="s">
        <v>450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43.2</v>
      </c>
      <c r="BR124" s="1028"/>
      <c r="BS124" s="1028"/>
      <c r="BT124" s="1028"/>
      <c r="BU124" s="1028"/>
      <c r="BV124" s="1028">
        <v>32.9</v>
      </c>
      <c r="BW124" s="1028"/>
      <c r="BX124" s="1028"/>
      <c r="BY124" s="1028"/>
      <c r="BZ124" s="1028"/>
      <c r="CA124" s="1028">
        <v>31.3</v>
      </c>
      <c r="CB124" s="1028"/>
      <c r="CC124" s="1028"/>
      <c r="CD124" s="1028"/>
      <c r="CE124" s="1028"/>
      <c r="CF124" s="1029"/>
      <c r="CG124" s="1030"/>
      <c r="CH124" s="1030"/>
      <c r="CI124" s="1030"/>
      <c r="CJ124" s="1031"/>
      <c r="CK124" s="1013"/>
      <c r="CL124" s="1013"/>
      <c r="CM124" s="1013"/>
      <c r="CN124" s="1013"/>
      <c r="CO124" s="1014"/>
      <c r="CP124" s="1020" t="s">
        <v>451</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t="s">
        <v>113</v>
      </c>
      <c r="DM124" s="984"/>
      <c r="DN124" s="984"/>
      <c r="DO124" s="984"/>
      <c r="DP124" s="985"/>
      <c r="DQ124" s="983" t="s">
        <v>113</v>
      </c>
      <c r="DR124" s="984"/>
      <c r="DS124" s="984"/>
      <c r="DT124" s="984"/>
      <c r="DU124" s="985"/>
      <c r="DV124" s="986" t="s">
        <v>113</v>
      </c>
      <c r="DW124" s="987"/>
      <c r="DX124" s="987"/>
      <c r="DY124" s="987"/>
      <c r="DZ124" s="988"/>
    </row>
    <row r="125" spans="1:130" s="199" customFormat="1" ht="26.25" customHeight="1">
      <c r="A125" s="1059"/>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452</v>
      </c>
      <c r="CL125" s="1008"/>
      <c r="CM125" s="1008"/>
      <c r="CN125" s="1008"/>
      <c r="CO125" s="1009"/>
      <c r="CP125" s="940" t="s">
        <v>453</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c r="A126" s="1059"/>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23770</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454</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c r="A127" s="1060"/>
      <c r="B127" s="948"/>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456</v>
      </c>
      <c r="AY127" s="1033"/>
      <c r="AZ127" s="1033"/>
      <c r="BA127" s="1033"/>
      <c r="BB127" s="1033"/>
      <c r="BC127" s="1033"/>
      <c r="BD127" s="1033"/>
      <c r="BE127" s="1034"/>
      <c r="BF127" s="1035" t="s">
        <v>457</v>
      </c>
      <c r="BG127" s="1033"/>
      <c r="BH127" s="1033"/>
      <c r="BI127" s="1033"/>
      <c r="BJ127" s="1033"/>
      <c r="BK127" s="1033"/>
      <c r="BL127" s="1034"/>
      <c r="BM127" s="1035" t="s">
        <v>458</v>
      </c>
      <c r="BN127" s="1033"/>
      <c r="BO127" s="1033"/>
      <c r="BP127" s="1033"/>
      <c r="BQ127" s="1033"/>
      <c r="BR127" s="1033"/>
      <c r="BS127" s="1034"/>
      <c r="BT127" s="1035" t="s">
        <v>459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460</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c r="A128" s="1043" t="s">
        <v>461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462</v>
      </c>
      <c r="X128" s="1045"/>
      <c r="Y128" s="1045"/>
      <c r="Z128" s="1046"/>
      <c r="AA128" s="1047">
        <v>61726</v>
      </c>
      <c r="AB128" s="1048"/>
      <c r="AC128" s="1048"/>
      <c r="AD128" s="1048"/>
      <c r="AE128" s="1049"/>
      <c r="AF128" s="1050">
        <v>61182</v>
      </c>
      <c r="AG128" s="1048"/>
      <c r="AH128" s="1048"/>
      <c r="AI128" s="1048"/>
      <c r="AJ128" s="1049"/>
      <c r="AK128" s="1050">
        <v>63560</v>
      </c>
      <c r="AL128" s="1048"/>
      <c r="AM128" s="1048"/>
      <c r="AN128" s="1048"/>
      <c r="AO128" s="1049"/>
      <c r="AP128" s="1051"/>
      <c r="AQ128" s="1052"/>
      <c r="AR128" s="1052"/>
      <c r="AS128" s="1052"/>
      <c r="AT128" s="1053"/>
      <c r="AU128" s="235"/>
      <c r="AV128" s="235"/>
      <c r="AW128" s="235"/>
      <c r="AX128" s="888" t="s">
        <v>463</v>
      </c>
      <c r="AY128" s="889"/>
      <c r="AZ128" s="889"/>
      <c r="BA128" s="889"/>
      <c r="BB128" s="889"/>
      <c r="BC128" s="889"/>
      <c r="BD128" s="889"/>
      <c r="BE128" s="890"/>
      <c r="BF128" s="1054" t="s">
        <v>113</v>
      </c>
      <c r="BG128" s="1055"/>
      <c r="BH128" s="1055"/>
      <c r="BI128" s="1055"/>
      <c r="BJ128" s="1055"/>
      <c r="BK128" s="1055"/>
      <c r="BL128" s="1056"/>
      <c r="BM128" s="1054">
        <v>12.76</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464</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113</v>
      </c>
      <c r="DM128" s="1040"/>
      <c r="DN128" s="1040"/>
      <c r="DO128" s="1040"/>
      <c r="DP128" s="1040"/>
      <c r="DQ128" s="1040" t="s">
        <v>113</v>
      </c>
      <c r="DR128" s="1040"/>
      <c r="DS128" s="1040"/>
      <c r="DT128" s="1040"/>
      <c r="DU128" s="1040"/>
      <c r="DV128" s="1041" t="s">
        <v>113</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465</v>
      </c>
      <c r="X129" s="1074"/>
      <c r="Y129" s="1074"/>
      <c r="Z129" s="1075"/>
      <c r="AA129" s="958">
        <v>15413488</v>
      </c>
      <c r="AB129" s="959"/>
      <c r="AC129" s="959"/>
      <c r="AD129" s="959"/>
      <c r="AE129" s="960"/>
      <c r="AF129" s="961">
        <v>15574544</v>
      </c>
      <c r="AG129" s="959"/>
      <c r="AH129" s="959"/>
      <c r="AI129" s="959"/>
      <c r="AJ129" s="960"/>
      <c r="AK129" s="961">
        <v>15312594</v>
      </c>
      <c r="AL129" s="959"/>
      <c r="AM129" s="959"/>
      <c r="AN129" s="959"/>
      <c r="AO129" s="960"/>
      <c r="AP129" s="1076"/>
      <c r="AQ129" s="1077"/>
      <c r="AR129" s="1077"/>
      <c r="AS129" s="1077"/>
      <c r="AT129" s="1078"/>
      <c r="AU129" s="237"/>
      <c r="AV129" s="237"/>
      <c r="AW129" s="237"/>
      <c r="AX129" s="1067" t="s">
        <v>466</v>
      </c>
      <c r="AY129" s="950"/>
      <c r="AZ129" s="950"/>
      <c r="BA129" s="950"/>
      <c r="BB129" s="950"/>
      <c r="BC129" s="950"/>
      <c r="BD129" s="950"/>
      <c r="BE129" s="951"/>
      <c r="BF129" s="1068" t="s">
        <v>113</v>
      </c>
      <c r="BG129" s="1069"/>
      <c r="BH129" s="1069"/>
      <c r="BI129" s="1069"/>
      <c r="BJ129" s="1069"/>
      <c r="BK129" s="1069"/>
      <c r="BL129" s="1070"/>
      <c r="BM129" s="1068">
        <v>17.760000000000002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468</v>
      </c>
      <c r="X130" s="1074"/>
      <c r="Y130" s="1074"/>
      <c r="Z130" s="1075"/>
      <c r="AA130" s="958">
        <v>2670561</v>
      </c>
      <c r="AB130" s="959"/>
      <c r="AC130" s="959"/>
      <c r="AD130" s="959"/>
      <c r="AE130" s="960"/>
      <c r="AF130" s="961">
        <v>2744472</v>
      </c>
      <c r="AG130" s="959"/>
      <c r="AH130" s="959"/>
      <c r="AI130" s="959"/>
      <c r="AJ130" s="960"/>
      <c r="AK130" s="961">
        <v>2748953</v>
      </c>
      <c r="AL130" s="959"/>
      <c r="AM130" s="959"/>
      <c r="AN130" s="959"/>
      <c r="AO130" s="960"/>
      <c r="AP130" s="1076"/>
      <c r="AQ130" s="1077"/>
      <c r="AR130" s="1077"/>
      <c r="AS130" s="1077"/>
      <c r="AT130" s="1078"/>
      <c r="AU130" s="237"/>
      <c r="AV130" s="237"/>
      <c r="AW130" s="237"/>
      <c r="AX130" s="1067" t="s">
        <v>469</v>
      </c>
      <c r="AY130" s="950"/>
      <c r="AZ130" s="950"/>
      <c r="BA130" s="950"/>
      <c r="BB130" s="950"/>
      <c r="BC130" s="950"/>
      <c r="BD130" s="950"/>
      <c r="BE130" s="951"/>
      <c r="BF130" s="1104">
        <v>8.6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470</v>
      </c>
      <c r="X131" s="1112"/>
      <c r="Y131" s="1112"/>
      <c r="Z131" s="1113"/>
      <c r="AA131" s="1005">
        <v>12742927</v>
      </c>
      <c r="AB131" s="984"/>
      <c r="AC131" s="984"/>
      <c r="AD131" s="984"/>
      <c r="AE131" s="985"/>
      <c r="AF131" s="983">
        <v>12830072</v>
      </c>
      <c r="AG131" s="984"/>
      <c r="AH131" s="984"/>
      <c r="AI131" s="984"/>
      <c r="AJ131" s="985"/>
      <c r="AK131" s="983">
        <v>12563641</v>
      </c>
      <c r="AL131" s="984"/>
      <c r="AM131" s="984"/>
      <c r="AN131" s="984"/>
      <c r="AO131" s="985"/>
      <c r="AP131" s="1114"/>
      <c r="AQ131" s="1115"/>
      <c r="AR131" s="1115"/>
      <c r="AS131" s="1115"/>
      <c r="AT131" s="1116"/>
      <c r="AU131" s="237"/>
      <c r="AV131" s="237"/>
      <c r="AW131" s="237"/>
      <c r="AX131" s="1086" t="s">
        <v>471</v>
      </c>
      <c r="AY131" s="1037"/>
      <c r="AZ131" s="1037"/>
      <c r="BA131" s="1037"/>
      <c r="BB131" s="1037"/>
      <c r="BC131" s="1037"/>
      <c r="BD131" s="1037"/>
      <c r="BE131" s="1038"/>
      <c r="BF131" s="1087">
        <v>31.3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473</v>
      </c>
      <c r="W132" s="1097"/>
      <c r="X132" s="1097"/>
      <c r="Y132" s="1097"/>
      <c r="Z132" s="1098"/>
      <c r="AA132" s="1099">
        <v>8.9888924259999996</v>
      </c>
      <c r="AB132" s="1100"/>
      <c r="AC132" s="1100"/>
      <c r="AD132" s="1100"/>
      <c r="AE132" s="1101"/>
      <c r="AF132" s="1102">
        <v>8.4693055499999996</v>
      </c>
      <c r="AG132" s="1100"/>
      <c r="AH132" s="1100"/>
      <c r="AI132" s="1100"/>
      <c r="AJ132" s="1101"/>
      <c r="AK132" s="1102">
        <v>8.3833500179999998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474</v>
      </c>
      <c r="W133" s="1080"/>
      <c r="X133" s="1080"/>
      <c r="Y133" s="1080"/>
      <c r="Z133" s="1081"/>
      <c r="AA133" s="1082">
        <v>8.5</v>
      </c>
      <c r="AB133" s="1083"/>
      <c r="AC133" s="1083"/>
      <c r="AD133" s="1083"/>
      <c r="AE133" s="1084"/>
      <c r="AF133" s="1082">
        <v>8.4</v>
      </c>
      <c r="AG133" s="1083"/>
      <c r="AH133" s="1083"/>
      <c r="AI133" s="1083"/>
      <c r="AJ133" s="1084"/>
      <c r="AK133" s="1082">
        <v>8.6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20" t="s">
        <v>477</v>
      </c>
      <c r="L7" s="256"/>
      <c r="M7" s="257" t="s">
        <v>478</v>
      </c>
      <c r="N7" s="258"/>
    </row>
    <row r="8" spans="1:16">
      <c r="A8" s="250"/>
      <c r="B8" s="246"/>
      <c r="C8" s="246"/>
      <c r="D8" s="246"/>
      <c r="E8" s="246"/>
      <c r="F8" s="246"/>
      <c r="G8" s="259"/>
      <c r="H8" s="260"/>
      <c r="I8" s="260"/>
      <c r="J8" s="261"/>
      <c r="K8" s="1121"/>
      <c r="L8" s="262" t="s">
        <v>479</v>
      </c>
      <c r="M8" s="263" t="s">
        <v>480</v>
      </c>
      <c r="N8" s="264" t="s">
        <v>481</v>
      </c>
    </row>
    <row r="9" spans="1:16">
      <c r="A9" s="250"/>
      <c r="B9" s="246"/>
      <c r="C9" s="246"/>
      <c r="D9" s="246"/>
      <c r="E9" s="246"/>
      <c r="F9" s="246"/>
      <c r="G9" s="1122" t="s">
        <v>482</v>
      </c>
      <c r="H9" s="1123"/>
      <c r="I9" s="1123"/>
      <c r="J9" s="1124"/>
      <c r="K9" s="265">
        <v>3867973</v>
      </c>
      <c r="L9" s="266">
        <v>70661</v>
      </c>
      <c r="M9" s="267">
        <v>72433</v>
      </c>
      <c r="N9" s="268">
        <v>-2.4</v>
      </c>
    </row>
    <row r="10" spans="1:16">
      <c r="A10" s="250"/>
      <c r="B10" s="246"/>
      <c r="C10" s="246"/>
      <c r="D10" s="246"/>
      <c r="E10" s="246"/>
      <c r="F10" s="246"/>
      <c r="G10" s="1122" t="s">
        <v>483</v>
      </c>
      <c r="H10" s="1123"/>
      <c r="I10" s="1123"/>
      <c r="J10" s="1124"/>
      <c r="K10" s="269">
        <v>367291</v>
      </c>
      <c r="L10" s="270">
        <v>6710</v>
      </c>
      <c r="M10" s="271">
        <v>5807</v>
      </c>
      <c r="N10" s="272">
        <v>15.6</v>
      </c>
    </row>
    <row r="11" spans="1:16" ht="13.5" customHeight="1">
      <c r="A11" s="250"/>
      <c r="B11" s="246"/>
      <c r="C11" s="246"/>
      <c r="D11" s="246"/>
      <c r="E11" s="246"/>
      <c r="F11" s="246"/>
      <c r="G11" s="1122" t="s">
        <v>484</v>
      </c>
      <c r="H11" s="1123"/>
      <c r="I11" s="1123"/>
      <c r="J11" s="1124"/>
      <c r="K11" s="269">
        <v>608209</v>
      </c>
      <c r="L11" s="270">
        <v>11111</v>
      </c>
      <c r="M11" s="271">
        <v>5465</v>
      </c>
      <c r="N11" s="272">
        <v>103.3</v>
      </c>
    </row>
    <row r="12" spans="1:16" ht="13.5" customHeight="1">
      <c r="A12" s="250"/>
      <c r="B12" s="246"/>
      <c r="C12" s="246"/>
      <c r="D12" s="246"/>
      <c r="E12" s="246"/>
      <c r="F12" s="246"/>
      <c r="G12" s="1122" t="s">
        <v>485</v>
      </c>
      <c r="H12" s="1123"/>
      <c r="I12" s="1123"/>
      <c r="J12" s="1124"/>
      <c r="K12" s="269" t="s">
        <v>486</v>
      </c>
      <c r="L12" s="270" t="s">
        <v>486</v>
      </c>
      <c r="M12" s="271">
        <v>1191</v>
      </c>
      <c r="N12" s="272" t="s">
        <v>486</v>
      </c>
    </row>
    <row r="13" spans="1:16" ht="13.5" customHeight="1">
      <c r="A13" s="250"/>
      <c r="B13" s="246"/>
      <c r="C13" s="246"/>
      <c r="D13" s="246"/>
      <c r="E13" s="246"/>
      <c r="F13" s="246"/>
      <c r="G13" s="1122" t="s">
        <v>487</v>
      </c>
      <c r="H13" s="1123"/>
      <c r="I13" s="1123"/>
      <c r="J13" s="1124"/>
      <c r="K13" s="269">
        <v>227</v>
      </c>
      <c r="L13" s="270">
        <v>4</v>
      </c>
      <c r="M13" s="271">
        <v>3</v>
      </c>
      <c r="N13" s="272">
        <v>33.299999999999997</v>
      </c>
    </row>
    <row r="14" spans="1:16" ht="13.5" customHeight="1">
      <c r="A14" s="250"/>
      <c r="B14" s="246"/>
      <c r="C14" s="246"/>
      <c r="D14" s="246"/>
      <c r="E14" s="246"/>
      <c r="F14" s="246"/>
      <c r="G14" s="1122" t="s">
        <v>488</v>
      </c>
      <c r="H14" s="1123"/>
      <c r="I14" s="1123"/>
      <c r="J14" s="1124"/>
      <c r="K14" s="269">
        <v>240726</v>
      </c>
      <c r="L14" s="270">
        <v>4398</v>
      </c>
      <c r="M14" s="271">
        <v>3078</v>
      </c>
      <c r="N14" s="272">
        <v>42.9</v>
      </c>
    </row>
    <row r="15" spans="1:16" ht="13.5" customHeight="1">
      <c r="A15" s="250"/>
      <c r="B15" s="246"/>
      <c r="C15" s="246"/>
      <c r="D15" s="246"/>
      <c r="E15" s="246"/>
      <c r="F15" s="246"/>
      <c r="G15" s="1122" t="s">
        <v>489</v>
      </c>
      <c r="H15" s="1123"/>
      <c r="I15" s="1123"/>
      <c r="J15" s="1124"/>
      <c r="K15" s="269">
        <v>52561</v>
      </c>
      <c r="L15" s="270">
        <v>960</v>
      </c>
      <c r="M15" s="271">
        <v>1624</v>
      </c>
      <c r="N15" s="272">
        <v>-40.9</v>
      </c>
    </row>
    <row r="16" spans="1:16">
      <c r="A16" s="250"/>
      <c r="B16" s="246"/>
      <c r="C16" s="246"/>
      <c r="D16" s="246"/>
      <c r="E16" s="246"/>
      <c r="F16" s="246"/>
      <c r="G16" s="1125" t="s">
        <v>490</v>
      </c>
      <c r="H16" s="1126"/>
      <c r="I16" s="1126"/>
      <c r="J16" s="1127"/>
      <c r="K16" s="270">
        <v>-394639</v>
      </c>
      <c r="L16" s="270">
        <v>-7209</v>
      </c>
      <c r="M16" s="271">
        <v>-7680</v>
      </c>
      <c r="N16" s="272">
        <v>-6.1</v>
      </c>
    </row>
    <row r="17" spans="1:16">
      <c r="A17" s="250"/>
      <c r="B17" s="246"/>
      <c r="C17" s="246"/>
      <c r="D17" s="246"/>
      <c r="E17" s="246"/>
      <c r="F17" s="246"/>
      <c r="G17" s="1125" t="s">
        <v>171</v>
      </c>
      <c r="H17" s="1126"/>
      <c r="I17" s="1126"/>
      <c r="J17" s="1127"/>
      <c r="K17" s="270">
        <v>4742348</v>
      </c>
      <c r="L17" s="270">
        <v>86634</v>
      </c>
      <c r="M17" s="271">
        <v>81920</v>
      </c>
      <c r="N17" s="272">
        <v>5.8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17" t="s">
        <v>495</v>
      </c>
      <c r="H21" s="1118"/>
      <c r="I21" s="1118"/>
      <c r="J21" s="1119"/>
      <c r="K21" s="282">
        <v>7.4</v>
      </c>
      <c r="L21" s="283">
        <v>8.2100000000000009</v>
      </c>
      <c r="M21" s="284">
        <v>-0.81</v>
      </c>
      <c r="N21" s="251"/>
      <c r="O21" s="285"/>
      <c r="P21" s="281"/>
    </row>
    <row r="22" spans="1:16" s="286" customFormat="1">
      <c r="A22" s="281"/>
      <c r="B22" s="251"/>
      <c r="C22" s="251"/>
      <c r="D22" s="251"/>
      <c r="E22" s="251"/>
      <c r="F22" s="251"/>
      <c r="G22" s="1117" t="s">
        <v>496</v>
      </c>
      <c r="H22" s="1118"/>
      <c r="I22" s="1118"/>
      <c r="J22" s="1119"/>
      <c r="K22" s="287">
        <v>100.8</v>
      </c>
      <c r="L22" s="288">
        <v>98.1</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20" t="s">
        <v>477</v>
      </c>
      <c r="L30" s="256"/>
      <c r="M30" s="257" t="s">
        <v>478</v>
      </c>
      <c r="N30" s="258"/>
    </row>
    <row r="31" spans="1:16">
      <c r="A31" s="250"/>
      <c r="B31" s="246"/>
      <c r="C31" s="246"/>
      <c r="D31" s="246"/>
      <c r="E31" s="246"/>
      <c r="F31" s="246"/>
      <c r="G31" s="259"/>
      <c r="H31" s="260"/>
      <c r="I31" s="260"/>
      <c r="J31" s="261"/>
      <c r="K31" s="1121"/>
      <c r="L31" s="262" t="s">
        <v>479</v>
      </c>
      <c r="M31" s="263" t="s">
        <v>480</v>
      </c>
      <c r="N31" s="264" t="s">
        <v>481</v>
      </c>
    </row>
    <row r="32" spans="1:16" ht="27" customHeight="1">
      <c r="A32" s="250"/>
      <c r="B32" s="246"/>
      <c r="C32" s="246"/>
      <c r="D32" s="246"/>
      <c r="E32" s="246"/>
      <c r="F32" s="246"/>
      <c r="G32" s="1133" t="s">
        <v>500</v>
      </c>
      <c r="H32" s="1134"/>
      <c r="I32" s="1134"/>
      <c r="J32" s="1135"/>
      <c r="K32" s="296">
        <v>2701840</v>
      </c>
      <c r="L32" s="296">
        <v>49358</v>
      </c>
      <c r="M32" s="297">
        <v>53781</v>
      </c>
      <c r="N32" s="298">
        <v>-8.1999999999999993</v>
      </c>
    </row>
    <row r="33" spans="1:16" ht="13.5" customHeight="1">
      <c r="A33" s="250"/>
      <c r="B33" s="246"/>
      <c r="C33" s="246"/>
      <c r="D33" s="246"/>
      <c r="E33" s="246"/>
      <c r="F33" s="246"/>
      <c r="G33" s="1133" t="s">
        <v>501</v>
      </c>
      <c r="H33" s="1134"/>
      <c r="I33" s="1134"/>
      <c r="J33" s="1135"/>
      <c r="K33" s="296" t="s">
        <v>486</v>
      </c>
      <c r="L33" s="296" t="s">
        <v>486</v>
      </c>
      <c r="M33" s="297" t="s">
        <v>486</v>
      </c>
      <c r="N33" s="298" t="s">
        <v>486</v>
      </c>
    </row>
    <row r="34" spans="1:16" ht="27" customHeight="1">
      <c r="A34" s="250"/>
      <c r="B34" s="246"/>
      <c r="C34" s="246"/>
      <c r="D34" s="246"/>
      <c r="E34" s="246"/>
      <c r="F34" s="246"/>
      <c r="G34" s="1133" t="s">
        <v>502</v>
      </c>
      <c r="H34" s="1134"/>
      <c r="I34" s="1134"/>
      <c r="J34" s="1135"/>
      <c r="K34" s="296" t="s">
        <v>486</v>
      </c>
      <c r="L34" s="296" t="s">
        <v>486</v>
      </c>
      <c r="M34" s="297">
        <v>41</v>
      </c>
      <c r="N34" s="298" t="s">
        <v>486</v>
      </c>
    </row>
    <row r="35" spans="1:16" ht="27" customHeight="1">
      <c r="A35" s="250"/>
      <c r="B35" s="246"/>
      <c r="C35" s="246"/>
      <c r="D35" s="246"/>
      <c r="E35" s="246"/>
      <c r="F35" s="246"/>
      <c r="G35" s="1133" t="s">
        <v>503</v>
      </c>
      <c r="H35" s="1134"/>
      <c r="I35" s="1134"/>
      <c r="J35" s="1135"/>
      <c r="K35" s="296">
        <v>873900</v>
      </c>
      <c r="L35" s="296">
        <v>15965</v>
      </c>
      <c r="M35" s="297">
        <v>14373</v>
      </c>
      <c r="N35" s="298">
        <v>11.1</v>
      </c>
    </row>
    <row r="36" spans="1:16" ht="27" customHeight="1">
      <c r="A36" s="250"/>
      <c r="B36" s="246"/>
      <c r="C36" s="246"/>
      <c r="D36" s="246"/>
      <c r="E36" s="246"/>
      <c r="F36" s="246"/>
      <c r="G36" s="1133" t="s">
        <v>504</v>
      </c>
      <c r="H36" s="1134"/>
      <c r="I36" s="1134"/>
      <c r="J36" s="1135"/>
      <c r="K36" s="296">
        <v>193465</v>
      </c>
      <c r="L36" s="296">
        <v>3534</v>
      </c>
      <c r="M36" s="297">
        <v>1414</v>
      </c>
      <c r="N36" s="298">
        <v>149.9</v>
      </c>
    </row>
    <row r="37" spans="1:16" ht="13.5" customHeight="1">
      <c r="A37" s="250"/>
      <c r="B37" s="246"/>
      <c r="C37" s="246"/>
      <c r="D37" s="246"/>
      <c r="E37" s="246"/>
      <c r="F37" s="246"/>
      <c r="G37" s="1133" t="s">
        <v>505</v>
      </c>
      <c r="H37" s="1134"/>
      <c r="I37" s="1134"/>
      <c r="J37" s="1135"/>
      <c r="K37" s="296">
        <v>96299</v>
      </c>
      <c r="L37" s="296">
        <v>1759</v>
      </c>
      <c r="M37" s="297">
        <v>886</v>
      </c>
      <c r="N37" s="298">
        <v>98.5</v>
      </c>
    </row>
    <row r="38" spans="1:16" ht="27" customHeight="1">
      <c r="A38" s="250"/>
      <c r="B38" s="246"/>
      <c r="C38" s="246"/>
      <c r="D38" s="246"/>
      <c r="E38" s="246"/>
      <c r="F38" s="246"/>
      <c r="G38" s="1136" t="s">
        <v>506</v>
      </c>
      <c r="H38" s="1137"/>
      <c r="I38" s="1137"/>
      <c r="J38" s="1138"/>
      <c r="K38" s="299">
        <v>263</v>
      </c>
      <c r="L38" s="299">
        <v>5</v>
      </c>
      <c r="M38" s="300">
        <v>2</v>
      </c>
      <c r="N38" s="301">
        <v>150</v>
      </c>
      <c r="O38" s="295"/>
    </row>
    <row r="39" spans="1:16">
      <c r="A39" s="250"/>
      <c r="B39" s="246"/>
      <c r="C39" s="246"/>
      <c r="D39" s="246"/>
      <c r="E39" s="246"/>
      <c r="F39" s="246"/>
      <c r="G39" s="1136" t="s">
        <v>507</v>
      </c>
      <c r="H39" s="1137"/>
      <c r="I39" s="1137"/>
      <c r="J39" s="1138"/>
      <c r="K39" s="302">
        <v>-63560</v>
      </c>
      <c r="L39" s="302">
        <v>-1161</v>
      </c>
      <c r="M39" s="303">
        <v>-4261</v>
      </c>
      <c r="N39" s="304">
        <v>-72.8</v>
      </c>
      <c r="O39" s="295"/>
    </row>
    <row r="40" spans="1:16" ht="27" customHeight="1">
      <c r="A40" s="250"/>
      <c r="B40" s="246"/>
      <c r="C40" s="246"/>
      <c r="D40" s="246"/>
      <c r="E40" s="246"/>
      <c r="F40" s="246"/>
      <c r="G40" s="1133" t="s">
        <v>508</v>
      </c>
      <c r="H40" s="1134"/>
      <c r="I40" s="1134"/>
      <c r="J40" s="1135"/>
      <c r="K40" s="302">
        <v>-2748953</v>
      </c>
      <c r="L40" s="302">
        <v>-50218</v>
      </c>
      <c r="M40" s="303">
        <v>-47768</v>
      </c>
      <c r="N40" s="304">
        <v>5.0999999999999996</v>
      </c>
      <c r="O40" s="295"/>
    </row>
    <row r="41" spans="1:16">
      <c r="A41" s="250"/>
      <c r="B41" s="246"/>
      <c r="C41" s="246"/>
      <c r="D41" s="246"/>
      <c r="E41" s="246"/>
      <c r="F41" s="246"/>
      <c r="G41" s="1139" t="s">
        <v>282</v>
      </c>
      <c r="H41" s="1140"/>
      <c r="I41" s="1140"/>
      <c r="J41" s="1141"/>
      <c r="K41" s="296">
        <v>1053254</v>
      </c>
      <c r="L41" s="302">
        <v>19241</v>
      </c>
      <c r="M41" s="303">
        <v>18468</v>
      </c>
      <c r="N41" s="304">
        <v>4.2</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28" t="s">
        <v>477</v>
      </c>
      <c r="J49" s="1130" t="s">
        <v>512</v>
      </c>
      <c r="K49" s="1131"/>
      <c r="L49" s="1131"/>
      <c r="M49" s="1131"/>
      <c r="N49" s="1132"/>
    </row>
    <row r="50" spans="1:14">
      <c r="A50" s="250"/>
      <c r="B50" s="246"/>
      <c r="C50" s="246"/>
      <c r="D50" s="246"/>
      <c r="E50" s="246"/>
      <c r="F50" s="246"/>
      <c r="G50" s="314"/>
      <c r="H50" s="315"/>
      <c r="I50" s="1129"/>
      <c r="J50" s="316" t="s">
        <v>513</v>
      </c>
      <c r="K50" s="317" t="s">
        <v>514</v>
      </c>
      <c r="L50" s="318" t="s">
        <v>515</v>
      </c>
      <c r="M50" s="319" t="s">
        <v>516</v>
      </c>
      <c r="N50" s="320" t="s">
        <v>517</v>
      </c>
    </row>
    <row r="51" spans="1:14">
      <c r="A51" s="250"/>
      <c r="B51" s="246"/>
      <c r="C51" s="246"/>
      <c r="D51" s="246"/>
      <c r="E51" s="246"/>
      <c r="F51" s="246"/>
      <c r="G51" s="312" t="s">
        <v>518</v>
      </c>
      <c r="H51" s="313"/>
      <c r="I51" s="321">
        <v>4197124</v>
      </c>
      <c r="J51" s="322">
        <v>73442</v>
      </c>
      <c r="K51" s="323">
        <v>13</v>
      </c>
      <c r="L51" s="324">
        <v>50880</v>
      </c>
      <c r="M51" s="325">
        <v>7</v>
      </c>
      <c r="N51" s="326">
        <v>6</v>
      </c>
    </row>
    <row r="52" spans="1:14">
      <c r="A52" s="250"/>
      <c r="B52" s="246"/>
      <c r="C52" s="246"/>
      <c r="D52" s="246"/>
      <c r="E52" s="246"/>
      <c r="F52" s="246"/>
      <c r="G52" s="327"/>
      <c r="H52" s="328" t="s">
        <v>519</v>
      </c>
      <c r="I52" s="329">
        <v>1819657</v>
      </c>
      <c r="J52" s="330">
        <v>31841</v>
      </c>
      <c r="K52" s="331">
        <v>-8.6999999999999993</v>
      </c>
      <c r="L52" s="332">
        <v>26879</v>
      </c>
      <c r="M52" s="333">
        <v>2.4</v>
      </c>
      <c r="N52" s="334">
        <v>-11.1</v>
      </c>
    </row>
    <row r="53" spans="1:14">
      <c r="A53" s="250"/>
      <c r="B53" s="246"/>
      <c r="C53" s="246"/>
      <c r="D53" s="246"/>
      <c r="E53" s="246"/>
      <c r="F53" s="246"/>
      <c r="G53" s="312" t="s">
        <v>520</v>
      </c>
      <c r="H53" s="313"/>
      <c r="I53" s="321">
        <v>4114139</v>
      </c>
      <c r="J53" s="322">
        <v>72447</v>
      </c>
      <c r="K53" s="323">
        <v>-1.4</v>
      </c>
      <c r="L53" s="324">
        <v>63956</v>
      </c>
      <c r="M53" s="325">
        <v>25.7</v>
      </c>
      <c r="N53" s="326">
        <v>-27.1</v>
      </c>
    </row>
    <row r="54" spans="1:14">
      <c r="A54" s="250"/>
      <c r="B54" s="246"/>
      <c r="C54" s="246"/>
      <c r="D54" s="246"/>
      <c r="E54" s="246"/>
      <c r="F54" s="246"/>
      <c r="G54" s="327"/>
      <c r="H54" s="328" t="s">
        <v>519</v>
      </c>
      <c r="I54" s="329">
        <v>1986386</v>
      </c>
      <c r="J54" s="330">
        <v>34979</v>
      </c>
      <c r="K54" s="331">
        <v>9.9</v>
      </c>
      <c r="L54" s="332">
        <v>29239</v>
      </c>
      <c r="M54" s="333">
        <v>8.8000000000000007</v>
      </c>
      <c r="N54" s="334">
        <v>1.1000000000000001</v>
      </c>
    </row>
    <row r="55" spans="1:14">
      <c r="A55" s="250"/>
      <c r="B55" s="246"/>
      <c r="C55" s="246"/>
      <c r="D55" s="246"/>
      <c r="E55" s="246"/>
      <c r="F55" s="246"/>
      <c r="G55" s="312" t="s">
        <v>521</v>
      </c>
      <c r="H55" s="313"/>
      <c r="I55" s="321">
        <v>3198258</v>
      </c>
      <c r="J55" s="322">
        <v>56995</v>
      </c>
      <c r="K55" s="323">
        <v>-21.3</v>
      </c>
      <c r="L55" s="324">
        <v>66255</v>
      </c>
      <c r="M55" s="325">
        <v>3.6</v>
      </c>
      <c r="N55" s="326">
        <v>-24.9</v>
      </c>
    </row>
    <row r="56" spans="1:14">
      <c r="A56" s="250"/>
      <c r="B56" s="246"/>
      <c r="C56" s="246"/>
      <c r="D56" s="246"/>
      <c r="E56" s="246"/>
      <c r="F56" s="246"/>
      <c r="G56" s="327"/>
      <c r="H56" s="328" t="s">
        <v>519</v>
      </c>
      <c r="I56" s="329">
        <v>1200406</v>
      </c>
      <c r="J56" s="330">
        <v>21392</v>
      </c>
      <c r="K56" s="331">
        <v>-38.799999999999997</v>
      </c>
      <c r="L56" s="332">
        <v>31822</v>
      </c>
      <c r="M56" s="333">
        <v>8.8000000000000007</v>
      </c>
      <c r="N56" s="334">
        <v>-47.6</v>
      </c>
    </row>
    <row r="57" spans="1:14">
      <c r="A57" s="250"/>
      <c r="B57" s="246"/>
      <c r="C57" s="246"/>
      <c r="D57" s="246"/>
      <c r="E57" s="246"/>
      <c r="F57" s="246"/>
      <c r="G57" s="312" t="s">
        <v>522</v>
      </c>
      <c r="H57" s="313"/>
      <c r="I57" s="321">
        <v>3802627</v>
      </c>
      <c r="J57" s="322">
        <v>68736</v>
      </c>
      <c r="K57" s="323">
        <v>20.6</v>
      </c>
      <c r="L57" s="324">
        <v>92247</v>
      </c>
      <c r="M57" s="325">
        <v>39.200000000000003</v>
      </c>
      <c r="N57" s="326">
        <v>-18.600000000000001</v>
      </c>
    </row>
    <row r="58" spans="1:14">
      <c r="A58" s="250"/>
      <c r="B58" s="246"/>
      <c r="C58" s="246"/>
      <c r="D58" s="246"/>
      <c r="E58" s="246"/>
      <c r="F58" s="246"/>
      <c r="G58" s="327"/>
      <c r="H58" s="328" t="s">
        <v>519</v>
      </c>
      <c r="I58" s="329">
        <v>1998484</v>
      </c>
      <c r="J58" s="330">
        <v>36125</v>
      </c>
      <c r="K58" s="331">
        <v>68.900000000000006</v>
      </c>
      <c r="L58" s="332">
        <v>37204</v>
      </c>
      <c r="M58" s="333">
        <v>16.899999999999999</v>
      </c>
      <c r="N58" s="334">
        <v>52</v>
      </c>
    </row>
    <row r="59" spans="1:14">
      <c r="A59" s="250"/>
      <c r="B59" s="246"/>
      <c r="C59" s="246"/>
      <c r="D59" s="246"/>
      <c r="E59" s="246"/>
      <c r="F59" s="246"/>
      <c r="G59" s="312" t="s">
        <v>523</v>
      </c>
      <c r="H59" s="313"/>
      <c r="I59" s="321">
        <v>5355264</v>
      </c>
      <c r="J59" s="322">
        <v>97831</v>
      </c>
      <c r="K59" s="323">
        <v>42.3</v>
      </c>
      <c r="L59" s="324">
        <v>67319</v>
      </c>
      <c r="M59" s="325">
        <v>-27</v>
      </c>
      <c r="N59" s="326">
        <v>69.3</v>
      </c>
    </row>
    <row r="60" spans="1:14">
      <c r="A60" s="250"/>
      <c r="B60" s="246"/>
      <c r="C60" s="246"/>
      <c r="D60" s="246"/>
      <c r="E60" s="246"/>
      <c r="F60" s="246"/>
      <c r="G60" s="327"/>
      <c r="H60" s="328" t="s">
        <v>519</v>
      </c>
      <c r="I60" s="335">
        <v>3315852</v>
      </c>
      <c r="J60" s="330">
        <v>60575</v>
      </c>
      <c r="K60" s="331">
        <v>67.7</v>
      </c>
      <c r="L60" s="332">
        <v>38101</v>
      </c>
      <c r="M60" s="333">
        <v>2.4</v>
      </c>
      <c r="N60" s="334">
        <v>65.3</v>
      </c>
    </row>
    <row r="61" spans="1:14">
      <c r="A61" s="250"/>
      <c r="B61" s="246"/>
      <c r="C61" s="246"/>
      <c r="D61" s="246"/>
      <c r="E61" s="246"/>
      <c r="F61" s="246"/>
      <c r="G61" s="312" t="s">
        <v>524</v>
      </c>
      <c r="H61" s="336"/>
      <c r="I61" s="337">
        <v>4133482</v>
      </c>
      <c r="J61" s="338">
        <v>73890</v>
      </c>
      <c r="K61" s="339">
        <v>10.6</v>
      </c>
      <c r="L61" s="340">
        <v>68131</v>
      </c>
      <c r="M61" s="341">
        <v>9.6999999999999993</v>
      </c>
      <c r="N61" s="326">
        <v>0.9</v>
      </c>
    </row>
    <row r="62" spans="1:14">
      <c r="A62" s="250"/>
      <c r="B62" s="246"/>
      <c r="C62" s="246"/>
      <c r="D62" s="246"/>
      <c r="E62" s="246"/>
      <c r="F62" s="246"/>
      <c r="G62" s="327"/>
      <c r="H62" s="328" t="s">
        <v>519</v>
      </c>
      <c r="I62" s="329">
        <v>2064157</v>
      </c>
      <c r="J62" s="330">
        <v>36982</v>
      </c>
      <c r="K62" s="331">
        <v>19.8</v>
      </c>
      <c r="L62" s="332">
        <v>32649</v>
      </c>
      <c r="M62" s="333">
        <v>7.9</v>
      </c>
      <c r="N62" s="334">
        <v>11.9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2" t="s">
        <v>3</v>
      </c>
      <c r="D47" s="1142"/>
      <c r="E47" s="1143"/>
      <c r="F47" s="11">
        <v>27.86</v>
      </c>
      <c r="G47" s="12">
        <v>28.67</v>
      </c>
      <c r="H47" s="12">
        <v>27.52</v>
      </c>
      <c r="I47" s="12">
        <v>27.43</v>
      </c>
      <c r="J47" s="13">
        <v>28.15</v>
      </c>
    </row>
    <row r="48" spans="2:10" ht="57.75" customHeight="1">
      <c r="B48" s="14"/>
      <c r="C48" s="1144" t="s">
        <v>4</v>
      </c>
      <c r="D48" s="1144"/>
      <c r="E48" s="1145"/>
      <c r="F48" s="15">
        <v>3.89</v>
      </c>
      <c r="G48" s="16">
        <v>2.39</v>
      </c>
      <c r="H48" s="16">
        <v>1.31</v>
      </c>
      <c r="I48" s="16">
        <v>2.4300000000000002</v>
      </c>
      <c r="J48" s="17">
        <v>3.83</v>
      </c>
    </row>
    <row r="49" spans="2:10" ht="57.75" customHeight="1" thickBot="1">
      <c r="B49" s="18"/>
      <c r="C49" s="1146" t="s">
        <v>5</v>
      </c>
      <c r="D49" s="1146"/>
      <c r="E49" s="1147"/>
      <c r="F49" s="19">
        <v>1.45</v>
      </c>
      <c r="G49" s="20">
        <v>3.01</v>
      </c>
      <c r="H49" s="20">
        <v>1.49</v>
      </c>
      <c r="I49" s="20">
        <v>3.01</v>
      </c>
      <c r="J49" s="21">
        <v>2.71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2018-03-05T02:42:58Z</cp:lastPrinted>
  <dcterms:created xsi:type="dcterms:W3CDTF">2018-01-24T06:18:05Z</dcterms:created>
  <dcterms:modified xsi:type="dcterms:W3CDTF">2018-03-08T06:18:36Z</dcterms:modified>
  <cp:category/>
</cp:coreProperties>
</file>