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hnsv328\001総務部\009財政係\01.財政係\00.財政係個人用\16.土師用\メール処理用フォルダ\R04.03.22 【26朝倉市】（修正依頼）令和２年度財政状況資料集について\"/>
    </mc:Choice>
  </mc:AlternateContent>
  <xr:revisionPtr revIDLastSave="0" documentId="13_ncr:1_{17F33D87-19DA-42CA-8048-E112318E75BB}" xr6:coauthVersionLast="43" xr6:coauthVersionMax="43" xr10:uidLastSave="{00000000-0000-0000-0000-000000000000}"/>
  <bookViews>
    <workbookView xWindow="-120" yWindow="-120" windowWidth="20730" windowHeight="1116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Sheet1" sheetId="18" r:id="rId13"/>
    <sheet name="基金残高に係る経年分析" sheetId="8" r:id="rId14"/>
    <sheet name="データシート" sheetId="9" state="hidden" r:id="rId1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C37" i="10"/>
  <c r="BE36" i="10"/>
  <c r="C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l="1"/>
  <c r="BE35"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<sst xmlns="http://schemas.openxmlformats.org/spreadsheetml/2006/main" count="1148" uniqueCount="615">
  <si>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</si>
  <si>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</si>
  <si>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</si>
  <si>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</si>
  <si>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</si>
  <si>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</si>
  <si>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</si>
  <si>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</si>
  <si>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</si>
  <si>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</si>
  <si>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</si>
  <si>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</si>
  <si>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</si>
  <si>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</si>
  <si>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</si>
  <si>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</si>
  <si>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</si>
  <si>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</si>
  <si>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</si>
  <si>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</si>
  <si>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</si>
  <si>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</si>
  <si>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</si>
  <si>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</si>
  <si>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</si>
  <si>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</si>
  <si>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</si>
  <si>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</si>
  <si>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</si>
  <si>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</si>
  <si>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</si>
  <si>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</si>
  <si>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</si>
  <si>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</si>
  <si>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</si>
  <si>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</si>
  <si>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</si>
  <si>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</si>
  <si>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</si>
  <si>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</si>
  <si>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</si>
  <si>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</si>
  <si>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</si>
  <si>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</si>
  <si>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</si>
  <si>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</si>
  <si>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</si>
  <si>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</si>
  <si>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</si>
  <si>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</si>
  <si>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</si>
  <si>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</si>
  <si>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</si>
  <si>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</si>
  <si>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</si>
  <si>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</si>
  <si>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</si>
  <si>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</si>
  <si>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</si>
  <si>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</si>
  <si>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</si>
  <si>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</si>
  <si>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</si>
  <si>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</si>
  <si>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</si>
  <si>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</si>
  <si>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</si>
  <si>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</si>
  <si>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</si>
  <si>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</si>
  <si>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</si>
  <si>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</si>
  <si>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</si>
  <si>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</si>
  <si>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</si>
  <si>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</si>
  <si>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</si>
  <si>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</si>
  <si>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</si>
  <si>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</si>
  <si>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</si>
  <si>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</si>
  <si>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</si>
  <si>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</si>
  <si>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</si>
  <si>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</si>
  <si>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</si>
  <si>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</si>
  <si>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</si>
  <si>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</si>
  <si>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</si>
  <si>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</si>
  <si>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</si>
  <si>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</si>
  <si>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</si>
  <si>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</si>
  <si>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</si>
  <si>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</si>
  <si>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朝倉市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</si>
  <si>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</si>
  <si>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</si>
  <si>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</si>
  <si>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</si>
  <si>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</si>
  <si>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</si>
  <si>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</si>
  <si>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</si>
  <si>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</si>
  <si>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</si>
  <si>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</si>
  <si>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</si>
  <si>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</si>
  <si>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</si>
  <si>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</si>
  <si>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</si>
  <si>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</si>
  <si>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</si>
  <si>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</si>
  <si>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</si>
  <si>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</si>
  <si>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</si>
  <si>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</si>
  <si>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</si>
  <si>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</si>
  <si>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</si>
  <si>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</si>
  <si>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</si>
  <si>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</si>
  <si>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</si>
  <si>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</si>
  <si>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</si>
  <si>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</si>
  <si>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</si>
  <si>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</si>
  <si>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</si>
  <si>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</si>
  <si>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</si>
  <si>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</si>
  <si>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</si>
  <si>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</si>
  <si>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</si>
  <si>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</si>
  <si>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</si>
  <si>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</si>
  <si>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</si>
  <si>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</si>
  <si>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</si>
  <si>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</si>
  <si>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</si>
  <si>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</si>
  <si>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</si>
  <si>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</si>
  <si>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</si>
  <si>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</si>
  <si>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</si>
  <si>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</si>
  <si>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</si>
  <si>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</si>
  <si>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</si>
  <si>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</si>
  <si>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</si>
  <si>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</si>
  <si>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</si>
  <si>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</si>
  <si>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</si>
  <si>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</si>
  <si>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</si>
  <si>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</si>
  <si>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</si>
  <si>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</si>
  <si>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</si>
  <si>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</si>
  <si>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</si>
  <si>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</si>
  <si>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</si>
  <si>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</si>
  <si>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</si>
  <si>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</si>
  <si>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</si>
  <si>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</si>
  <si>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</si>
  <si>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</si>
  <si>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</si>
  <si>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</si>
  <si>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</si>
  <si>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</si>
  <si>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</si>
  <si>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</si>
  <si>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</si>
  <si>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</si>
  <si>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</si>
  <si>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</si>
  <si>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</si>
  <si>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</si>
  <si>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</si>
  <si>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</si>
  <si>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</si>
  <si>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</si>
  <si>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</si>
  <si>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</si>
  <si>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</si>
  <si>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</si>
  <si>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</si>
  <si>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</si>
  <si>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</si>
  <si>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</si>
  <si>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</si>
  <si>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</si>
  <si>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</si>
  <si>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</si>
  <si>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</si>
  <si>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</si>
  <si>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</si>
  <si>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</si>
  <si>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福岡県朝倉市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</si>
  <si>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</si>
  <si>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</si>
  <si>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</si>
  <si>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</si>
  <si>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</si>
  <si>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</si>
  <si>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</si>
  <si>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</si>
  <si>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</si>
  <si>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</si>
  <si>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</si>
  <si>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</si>
  <si>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</si>
  <si>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</si>
  <si>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</si>
  <si>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</si>
  <si>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</si>
  <si>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</si>
  <si>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</si>
  <si>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</si>
  <si>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</si>
  <si>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</si>
  <si>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</si>
  <si>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</si>
  <si>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</si>
  <si>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</si>
  <si>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</si>
  <si>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</si>
  <si>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</si>
  <si>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</si>
  <si>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</si>
  <si>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</si>
  <si>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</si>
  <si>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</si>
  <si>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</si>
  <si>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</si>
  <si>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</si>
  <si>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</si>
  <si>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</si>
  <si>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</si>
  <si>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</si>
  <si>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</si>
  <si>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</si>
  <si>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</si>
  <si>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</si>
  <si>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</si>
  <si>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</si>
  <si>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</si>
  <si>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</si>
  <si>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</si>
  <si>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</si>
  <si>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</si>
  <si>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</si>
  <si>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</si>
  <si>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</si>
  <si>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</si>
  <si>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</si>
  <si>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</si>
  <si>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</si>
  <si>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</si>
  <si>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</si>
  <si>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</si>
  <si>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</si>
  <si>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</si>
  <si>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</si>
  <si>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</si>
  <si>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</si>
  <si>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</si>
  <si>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</si>
  <si>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</si>
  <si>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</si>
  <si>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</si>
  <si>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</si>
  <si>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</si>
  <si>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</si>
  <si>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</si>
  <si>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</si>
  <si>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</si>
  <si>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</si>
  <si>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</si>
  <si>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</si>
  <si>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</si>
  <si>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</si>
  <si>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</si>
  <si>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</si>
  <si>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</si>
  <si>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</si>
  <si>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</si>
  <si>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</si>
  <si>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</si>
  <si>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</si>
  <si>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</si>
  <si>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</si>
  <si>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</si>
  <si>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</si>
  <si>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</si>
  <si>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</si>
  <si>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</si>
  <si>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</si>
  <si>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</si>
  <si>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</si>
  <si>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</si>
  <si>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</si>
  <si>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</si>
  <si>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</si>
  <si>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</si>
  <si>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</si>
  <si>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</si>
  <si>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</si>
  <si>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</si>
  <si>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</si>
  <si>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</si>
  <si>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</si>
  <si>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</si>
  <si>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</si>
  <si>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</si>
  <si>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</si>
  <si>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</si>
  <si>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</si>
  <si>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</si>
  <si>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</si>
  <si>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</si>
  <si>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</si>
  <si>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</si>
  <si>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</si>
  <si>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</si>
  <si>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</si>
  <si>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</si>
  <si>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</si>
  <si>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</si>
  <si>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</si>
  <si>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</si>
  <si>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</si>
  <si>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</si>
  <si>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</si>
  <si>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</si>
  <si>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</si>
  <si>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</si>
  <si>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</si>
  <si>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</si>
  <si>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</si>
  <si>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</si>
  <si>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</si>
  <si>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</si>
  <si>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</si>
  <si>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</si>
  <si>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</si>
  <si>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</si>
  <si>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</si>
  <si>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</si>
  <si>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</si>
  <si>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</si>
  <si>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</si>
  <si>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</si>
  <si>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福岡県朝倉市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</si>
  <si>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</si>
  <si>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</si>
  <si>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</si>
  <si>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</si>
  <si>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</si>
  <si>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</si>
  <si>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</si>
  <si>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</si>
  <si>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</si>
  <si>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</si>
  <si>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</si>
  <si>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</si>
  <si>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</si>
  <si>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</si>
  <si>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</si>
  <si>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</si>
  <si>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</si>
  <si>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</si>
  <si>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</si>
  <si>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</si>
  <si>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</si>
  <si>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</si>
  <si>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</si>
  <si>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</si>
  <si>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</si>
  <si>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</si>
  <si>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</si>
  <si>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</si>
  <si>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</si>
  <si>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</si>
  <si>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</si>
  <si>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</si>
  <si>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</si>
  <si>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</si>
  <si>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</si>
  <si>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</si>
  <si>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</si>
  <si>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</si>
  <si>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介護保険特別会計（保険事業勘定）</t>
    <phoneticPr fontId="5"/>
  </si>
  <si>
    <t>水道事業会計</t>
    <phoneticPr fontId="5"/>
  </si>
  <si>
    <t>法適用企業</t>
    <phoneticPr fontId="5"/>
  </si>
  <si>
    <t>工業用水道事業会計</t>
    <phoneticPr fontId="5"/>
  </si>
  <si>
    <t>下水道事業会計</t>
    <phoneticPr fontId="5"/>
  </si>
  <si>
    <t>簡易水道特別会計</t>
    <phoneticPr fontId="5"/>
  </si>
  <si>
    <t>法非適用企業</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</si>
  <si>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</si>
  <si>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</si>
  <si>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</si>
  <si>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</si>
  <si>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</si>
  <si>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</si>
  <si>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</si>
  <si>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</si>
  <si>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</si>
  <si>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</si>
  <si>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</si>
  <si>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</si>
  <si>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</si>
  <si>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</si>
  <si>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</si>
  <si>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</si>
  <si>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</si>
  <si>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</si>
  <si>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</si>
  <si>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</si>
  <si>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</si>
  <si>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</si>
  <si>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</si>
  <si>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</si>
  <si>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</si>
  <si>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</si>
  <si>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</si>
  <si>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</si>
  <si>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</si>
  <si>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</si>
  <si>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</si>
  <si>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</si>
  <si>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</si>
  <si>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</si>
  <si>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</si>
  <si>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</si>
  <si>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</si>
  <si>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</si>
  <si>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</si>
  <si>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</si>
  <si>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</si>
  <si>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</si>
  <si>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</si>
  <si>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</si>
  <si>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</si>
  <si>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</si>
  <si>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</si>
  <si>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</si>
  <si>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</si>
  <si>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</si>
  <si>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</si>
  <si>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</si>
  <si>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</si>
  <si>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</si>
  <si>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</si>
  <si>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</si>
  <si>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</si>
  <si>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</si>
  <si>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</si>
  <si>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</si>
  <si>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</si>
  <si>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</si>
  <si>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</si>
  <si>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簡易水道特別会計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</si>
  <si>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</si>
  <si>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</si>
  <si>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</si>
  <si>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</si>
  <si>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</si>
  <si>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</si>
  <si>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</si>
  <si>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</si>
  <si>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</si>
  <si>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</si>
  <si>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</si>
  <si>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</si>
  <si>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</si>
  <si>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</si>
  <si>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</si>
  <si>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</si>
  <si>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</si>
  <si>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</si>
  <si>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</si>
  <si>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</si>
  <si>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</si>
  <si>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</si>
  <si>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</si>
  <si>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</si>
  <si>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</si>
  <si>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</si>
  <si>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</si>
  <si>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</si>
  <si>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</si>
  <si>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</si>
  <si>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</si>
  <si>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</si>
  <si>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</si>
  <si>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</si>
  <si>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</si>
  <si>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</si>
  <si>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</si>
  <si>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</si>
  <si>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</si>
  <si>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</si>
  <si>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</si>
  <si>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</si>
  <si>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</si>
  <si>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</si>
  <si>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</si>
  <si>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</si>
  <si>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</si>
  <si>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</si>
  <si>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</si>
  <si>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</si>
  <si>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</si>
  <si>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</si>
  <si>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</si>
  <si>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</si>
  <si>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</si>
  <si>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</si>
  <si>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</si>
  <si>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</si>
  <si>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</si>
  <si>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</si>
  <si>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</si>
  <si>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</si>
  <si>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</si>
  <si>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</si>
  <si>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</si>
  <si>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</si>
  <si>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</si>
  <si>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</si>
  <si>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</si>
  <si>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</si>
  <si>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</si>
  <si>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</si>
  <si>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</si>
  <si>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</si>
  <si>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</si>
  <si>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</si>
  <si>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</si>
  <si>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</si>
  <si>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</si>
  <si>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</si>
  <si>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</si>
  <si>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</si>
  <si>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</si>
  <si>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</si>
  <si>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</si>
  <si>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</si>
  <si>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</si>
  <si>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</si>
  <si>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</si>
  <si>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2.06</t>
  </si>
  <si>
    <t>水道事業会計</t>
  </si>
  <si>
    <t>一般会計</t>
  </si>
  <si>
    <t>工業用水道事業会計</t>
  </si>
  <si>
    <t>下水道事業会計</t>
  </si>
  <si>
    <t>介護保険特別会計（保険事業勘定）</t>
  </si>
  <si>
    <t>国民健康保険特別会計（事業勘定）</t>
  </si>
  <si>
    <t>▲ 2.40</t>
  </si>
  <si>
    <t>▲ 1.82</t>
  </si>
  <si>
    <t>▲ 1.31</t>
  </si>
  <si>
    <t>▲ 0.01</t>
  </si>
  <si>
    <t>後期高齢者医療特別会計</t>
  </si>
  <si>
    <t>国民健康保険特別会計（直営診療施設勘定）</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</si>
  <si>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</si>
  <si>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</si>
  <si>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</si>
  <si>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</si>
  <si>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</si>
  <si>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</si>
  <si>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</si>
  <si>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</si>
  <si>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phoneticPr fontId="5"/>
  </si>
  <si>
    <t>公共施設等整備基金</t>
    <phoneticPr fontId="5"/>
  </si>
  <si>
    <t>まちづくり振興基金</t>
    <phoneticPr fontId="5"/>
  </si>
  <si>
    <t>小石原川ダム水源地域整備基金</t>
    <phoneticPr fontId="5"/>
  </si>
  <si>
    <t>水源かん養基金</t>
    <phoneticPr fontId="5"/>
  </si>
  <si>
    <t>-</t>
    <phoneticPr fontId="2"/>
  </si>
  <si>
    <t>-</t>
    <phoneticPr fontId="2"/>
  </si>
  <si>
    <t>久留米市外三市町高等学校組合</t>
  </si>
  <si>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</si>
  <si>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</si>
  <si>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</si>
  <si>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甘木・朝倉広域市町村圏事務組合（一般会計）</t>
    <rPh sb="16" eb="18">
      <t>イッパン</t>
    </rPh>
    <rPh sb="18" eb="20">
      <t>カイケイ</t>
    </rPh>
    <phoneticPr fontId="2"/>
  </si>
  <si>
    <t>甘木・朝倉広域市町村圏事務組合（消防特別会計）</t>
    <rPh sb="16" eb="18">
      <t>ショウボウ</t>
    </rPh>
    <rPh sb="18" eb="20">
      <t>トクベツ</t>
    </rPh>
    <rPh sb="20" eb="22">
      <t>カイケイ</t>
    </rPh>
    <phoneticPr fontId="2"/>
  </si>
  <si>
    <t>甘木・朝倉・三井環境施設組合</t>
  </si>
  <si>
    <t>福岡県自治振興組合（一般会計）</t>
    <rPh sb="10" eb="12">
      <t>イッパン</t>
    </rPh>
    <rPh sb="12" eb="14">
      <t>カイケイ</t>
    </rPh>
    <phoneticPr fontId="2"/>
  </si>
  <si>
    <t>福岡県自治振興組合（公文書館事業特別会計）</t>
    <rPh sb="10" eb="14">
      <t>コウブンショカン</t>
    </rPh>
    <rPh sb="14" eb="16">
      <t>ジギョウ</t>
    </rPh>
    <rPh sb="16" eb="18">
      <t>トクベツ</t>
    </rPh>
    <rPh sb="18" eb="20">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</si>
  <si>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</si>
  <si>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</si>
  <si>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福岡県南広域水道企業団</t>
  </si>
  <si>
    <t>法適用企業</t>
    <rPh sb="0" eb="3">
      <t>ホウテキヨウ</t>
    </rPh>
    <rPh sb="3" eb="5">
      <t>キギョウ</t>
    </rPh>
    <phoneticPr fontId="2"/>
  </si>
  <si>
    <t>甘木鉄道</t>
    <rPh sb="0" eb="2">
      <t>アマギ</t>
    </rPh>
    <rPh sb="2" eb="4">
      <t>テツドウ</t>
    </rPh>
    <phoneticPr fontId="2"/>
  </si>
  <si>
    <t>あまぎ水の文化村</t>
    <rPh sb="3" eb="4">
      <t>ミズ</t>
    </rPh>
    <rPh sb="5" eb="8">
      <t>ブンカムラ</t>
    </rPh>
    <phoneticPr fontId="2"/>
  </si>
  <si>
    <t>ガマダス</t>
  </si>
  <si>
    <t>三連水車の里あさくら</t>
    <rPh sb="0" eb="2">
      <t>サンレン</t>
    </rPh>
    <rPh sb="2" eb="4">
      <t>スイシャ</t>
    </rPh>
    <rPh sb="5" eb="6">
      <t>サト</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</si>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</sst>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70329</c:v>
                </c:pt>
              </c:numCache>
            </c:numRef>
          </c:val>
          <c:smooth val="0"/>
          <c:extLst>
            <c:ext xmlns:c16="http://schemas.microsoft.com/office/drawing/2014/chart" uri="{C3380CC4-5D6E-409C-BE32-E72D297353CC}">
              <c16:uniqueId val="{00000000-B5CC-4638-A0CF-64F767F0E6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97831</c:v>
                </c:pt>
                <c:pt idx="1">
                  <c:v>106664</c:v>
                </c:pt>
                <c:pt idx="2">
                  <c:v>81798</c:v>
                </c:pt>
                <c:pt idx="3">
                  <c:v>82868</c:v>
                </c:pt>
                <c:pt idx="4">
                  <c:v>80524</c:v>
                </c:pt>
              </c:numCache>
            </c:numRef>
          </c:val>
          <c:smooth val="0"/>
          <c:extLst>
            <c:ext xmlns:c16="http://schemas.microsoft.com/office/drawing/2014/chart" uri="{C3380CC4-5D6E-409C-BE32-E72D297353CC}">
              <c16:uniqueId val="{00000001-B5CC-4638-A0CF-64F767F0E611}"/>
            </c:ext>
          </c:extLst>
        </c:ser>
        <c:dLbls>
          <c:showLegendKey val="0"/>
          <c:showVal val="0"/>
          <c:showCatName val="0"/>
          <c:showSerName val="0"/>
          <c:showPercent val="0"/>
          <c:showBubbleSize val="0"/>
        </c:dLbls>
        <c:marker val="1"/>
        <c:smooth val="0"/>
        <c:axId val="611531112"/>
        <c:axId val="611533464"/>
      </c:lineChart>
      <c:catAx>
        <c:axId val="611531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33464"/>
        <c:crosses val="autoZero"/>
        <c:auto val="1"/>
        <c:lblAlgn val="ctr"/>
        <c:lblOffset val="100"/>
        <c:tickLblSkip val="1"/>
        <c:tickMarkSkip val="1"/>
        <c:noMultiLvlLbl val="0"/>
      </c:catAx>
      <c:valAx>
        <c:axId val="611533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31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3.83</c:v>
                </c:pt>
                <c:pt idx="1">
                  <c:v>5.55</c:v>
                </c:pt>
                <c:pt idx="2">
                  <c:v>6.68</c:v>
                </c:pt>
                <c:pt idx="3">
                  <c:v>6.66</c:v>
                </c:pt>
                <c:pt idx="4">
                  <c:v>6.22</c:v>
                </c:pt>
              </c:numCache>
            </c:numRef>
          </c:val>
          <c:extLst>
            <c:ext xmlns:c16="http://schemas.microsoft.com/office/drawing/2014/chart" uri="{C3380CC4-5D6E-409C-BE32-E72D297353CC}">
              <c16:uniqueId val="{00000000-2894-4E19-8476-C58369B5CE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28.15</c:v>
                </c:pt>
                <c:pt idx="1">
                  <c:v>29.88</c:v>
                </c:pt>
                <c:pt idx="2">
                  <c:v>26.71</c:v>
                </c:pt>
                <c:pt idx="3">
                  <c:v>27.3</c:v>
                </c:pt>
                <c:pt idx="4">
                  <c:v>27.85</c:v>
                </c:pt>
              </c:numCache>
            </c:numRef>
          </c:val>
          <c:extLst>
            <c:ext xmlns:c16="http://schemas.microsoft.com/office/drawing/2014/chart" uri="{C3380CC4-5D6E-409C-BE32-E72D297353CC}">
              <c16:uniqueId val="{00000001-2894-4E19-8476-C58369B5CE97}"/>
            </c:ext>
          </c:extLst>
        </c:ser>
        <c:dLbls>
          <c:showLegendKey val="0"/>
          <c:showVal val="0"/>
          <c:showCatName val="0"/>
          <c:showSerName val="0"/>
          <c:showPercent val="0"/>
          <c:showBubbleSize val="0"/>
        </c:dLbls>
        <c:gapWidth val="250"/>
        <c:overlap val="100"/>
        <c:axId val="611533856"/>
        <c:axId val="611533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2.71</c:v>
                </c:pt>
                <c:pt idx="1">
                  <c:v>2.72</c:v>
                </c:pt>
                <c:pt idx="2">
                  <c:v>-2.06</c:v>
                </c:pt>
                <c:pt idx="3">
                  <c:v>3.03</c:v>
                </c:pt>
                <c:pt idx="4">
                  <c:v>7.95</c:v>
                </c:pt>
              </c:numCache>
            </c:numRef>
          </c:val>
          <c:smooth val="0"/>
          <c:extLst>
            <c:ext xmlns:c16="http://schemas.microsoft.com/office/drawing/2014/chart" uri="{C3380CC4-5D6E-409C-BE32-E72D297353CC}">
              <c16:uniqueId val="{00000002-2894-4E19-8476-C58369B5CE97}"/>
            </c:ext>
          </c:extLst>
        </c:ser>
        <c:dLbls>
          <c:showLegendKey val="0"/>
          <c:showVal val="0"/>
          <c:showCatName val="0"/>
          <c:showSerName val="0"/>
          <c:showPercent val="0"/>
          <c:showBubbleSize val="0"/>
        </c:dLbls>
        <c:marker val="1"/>
        <c:smooth val="0"/>
        <c:axId val="611533856"/>
        <c:axId val="611533072"/>
      </c:lineChart>
      <c:catAx>
        <c:axId val="61153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1533072"/>
        <c:crosses val="autoZero"/>
        <c:auto val="1"/>
        <c:lblAlgn val="ctr"/>
        <c:lblOffset val="100"/>
        <c:tickLblSkip val="1"/>
        <c:tickMarkSkip val="1"/>
        <c:noMultiLvlLbl val="0"/>
      </c:catAx>
      <c:valAx>
        <c:axId val="611533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53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DF1-4EC0-8928-DE4E309F2F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DF1-4EC0-8928-DE4E309F2F19}"/>
            </c:ext>
          </c:extLst>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0.06</c:v>
                </c:pt>
                <c:pt idx="4">
                  <c:v>#N/A</c:v>
                </c:pt>
                <c:pt idx="5">
                  <c:v>0.08</c:v>
                </c:pt>
                <c:pt idx="6">
                  <c:v>#N/A</c:v>
                </c:pt>
                <c:pt idx="7">
                  <c:v>0.04</c:v>
                </c:pt>
                <c:pt idx="8">
                  <c:v>#N/A</c:v>
                </c:pt>
                <c:pt idx="9">
                  <c:v>0.05</c:v>
                </c:pt>
              </c:numCache>
            </c:numRef>
          </c:val>
          <c:extLst>
            <c:ext xmlns:c16="http://schemas.microsoft.com/office/drawing/2014/chart" uri="{C3380CC4-5D6E-409C-BE32-E72D297353CC}">
              <c16:uniqueId val="{00000002-1DF1-4EC0-8928-DE4E309F2F1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0.15</c:v>
                </c:pt>
                <c:pt idx="4">
                  <c:v>#N/A</c:v>
                </c:pt>
                <c:pt idx="5">
                  <c:v>0.17</c:v>
                </c:pt>
                <c:pt idx="6">
                  <c:v>#N/A</c:v>
                </c:pt>
                <c:pt idx="7">
                  <c:v>0.18</c:v>
                </c:pt>
                <c:pt idx="8">
                  <c:v>#N/A</c:v>
                </c:pt>
                <c:pt idx="9">
                  <c:v>0.16</c:v>
                </c:pt>
              </c:numCache>
            </c:numRef>
          </c:val>
          <c:extLst>
            <c:ext xmlns:c16="http://schemas.microsoft.com/office/drawing/2014/chart" uri="{C3380CC4-5D6E-409C-BE32-E72D297353CC}">
              <c16:uniqueId val="{00000003-1DF1-4EC0-8928-DE4E309F2F19}"/>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2.4</c:v>
                </c:pt>
                <c:pt idx="1">
                  <c:v>#N/A</c:v>
                </c:pt>
                <c:pt idx="2">
                  <c:v>1.82</c:v>
                </c:pt>
                <c:pt idx="3">
                  <c:v>#N/A</c:v>
                </c:pt>
                <c:pt idx="4">
                  <c:v>1.31</c:v>
                </c:pt>
                <c:pt idx="5">
                  <c:v>#N/A</c:v>
                </c:pt>
                <c:pt idx="6">
                  <c:v>0.01</c:v>
                </c:pt>
                <c:pt idx="7">
                  <c:v>#N/A</c:v>
                </c:pt>
                <c:pt idx="8">
                  <c:v>#N/A</c:v>
                </c:pt>
                <c:pt idx="9">
                  <c:v>0.47</c:v>
                </c:pt>
              </c:numCache>
            </c:numRef>
          </c:val>
          <c:extLst>
            <c:ext xmlns:c16="http://schemas.microsoft.com/office/drawing/2014/chart" uri="{C3380CC4-5D6E-409C-BE32-E72D297353CC}">
              <c16:uniqueId val="{00000004-1DF1-4EC0-8928-DE4E309F2F19}"/>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0.61</c:v>
                </c:pt>
                <c:pt idx="2">
                  <c:v>#N/A</c:v>
                </c:pt>
                <c:pt idx="3">
                  <c:v>0</c:v>
                </c:pt>
                <c:pt idx="4">
                  <c:v>#N/A</c:v>
                </c:pt>
                <c:pt idx="5">
                  <c:v>0.76</c:v>
                </c:pt>
                <c:pt idx="6">
                  <c:v>#N/A</c:v>
                </c:pt>
                <c:pt idx="7">
                  <c:v>0.78</c:v>
                </c:pt>
                <c:pt idx="8">
                  <c:v>#N/A</c:v>
                </c:pt>
                <c:pt idx="9">
                  <c:v>0.73</c:v>
                </c:pt>
              </c:numCache>
            </c:numRef>
          </c:val>
          <c:extLst>
            <c:ext xmlns:c16="http://schemas.microsoft.com/office/drawing/2014/chart" uri="{C3380CC4-5D6E-409C-BE32-E72D297353CC}">
              <c16:uniqueId val="{00000005-1DF1-4EC0-8928-DE4E309F2F1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#N/A</c:v>
                </c:pt>
                <c:pt idx="3">
                  <c:v>0</c:v>
                </c:pt>
                <c:pt idx="4">
                  <c:v>#N/A</c:v>
                </c:pt>
                <c:pt idx="5">
                  <c:v>0.78</c:v>
                </c:pt>
                <c:pt idx="6">
                  <c:v>#N/A</c:v>
                </c:pt>
                <c:pt idx="7">
                  <c:v>0.69</c:v>
                </c:pt>
                <c:pt idx="8">
                  <c:v>#N/A</c:v>
                </c:pt>
                <c:pt idx="9">
                  <c:v>0.86</c:v>
                </c:pt>
              </c:numCache>
            </c:numRef>
          </c:val>
          <c:extLst>
            <c:ext xmlns:c16="http://schemas.microsoft.com/office/drawing/2014/chart" uri="{C3380CC4-5D6E-409C-BE32-E72D297353CC}">
              <c16:uniqueId val="{00000006-1DF1-4EC0-8928-DE4E309F2F19}"/>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c:v>
                </c:pt>
                <c:pt idx="2">
                  <c:v>#N/A</c:v>
                </c:pt>
                <c:pt idx="3">
                  <c:v>4.53</c:v>
                </c:pt>
                <c:pt idx="4">
                  <c:v>#N/A</c:v>
                </c:pt>
                <c:pt idx="5">
                  <c:v>4.91</c:v>
                </c:pt>
                <c:pt idx="6">
                  <c:v>#N/A</c:v>
                </c:pt>
                <c:pt idx="7">
                  <c:v>4.5</c:v>
                </c:pt>
                <c:pt idx="8">
                  <c:v>#N/A</c:v>
                </c:pt>
                <c:pt idx="9">
                  <c:v>4.3099999999999996</c:v>
                </c:pt>
              </c:numCache>
            </c:numRef>
          </c:val>
          <c:extLst>
            <c:ext xmlns:c16="http://schemas.microsoft.com/office/drawing/2014/chart" uri="{C3380CC4-5D6E-409C-BE32-E72D297353CC}">
              <c16:uniqueId val="{00000007-1DF1-4EC0-8928-DE4E309F2F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3.82</c:v>
                </c:pt>
                <c:pt idx="2">
                  <c:v>#N/A</c:v>
                </c:pt>
                <c:pt idx="3">
                  <c:v>5.54</c:v>
                </c:pt>
                <c:pt idx="4">
                  <c:v>#N/A</c:v>
                </c:pt>
                <c:pt idx="5">
                  <c:v>6.67</c:v>
                </c:pt>
                <c:pt idx="6">
                  <c:v>#N/A</c:v>
                </c:pt>
                <c:pt idx="7">
                  <c:v>6.65</c:v>
                </c:pt>
                <c:pt idx="8">
                  <c:v>#N/A</c:v>
                </c:pt>
                <c:pt idx="9">
                  <c:v>6.21</c:v>
                </c:pt>
              </c:numCache>
            </c:numRef>
          </c:val>
          <c:extLst>
            <c:ext xmlns:c16="http://schemas.microsoft.com/office/drawing/2014/chart" uri="{C3380CC4-5D6E-409C-BE32-E72D297353CC}">
              <c16:uniqueId val="{00000008-1DF1-4EC0-8928-DE4E309F2F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8.0500000000000007</c:v>
                </c:pt>
                <c:pt idx="2">
                  <c:v>#N/A</c:v>
                </c:pt>
                <c:pt idx="3">
                  <c:v>7.68</c:v>
                </c:pt>
                <c:pt idx="4">
                  <c:v>#N/A</c:v>
                </c:pt>
                <c:pt idx="5">
                  <c:v>8.4600000000000009</c:v>
                </c:pt>
                <c:pt idx="6">
                  <c:v>#N/A</c:v>
                </c:pt>
                <c:pt idx="7">
                  <c:v>9.15</c:v>
                </c:pt>
                <c:pt idx="8">
                  <c:v>#N/A</c:v>
                </c:pt>
                <c:pt idx="9">
                  <c:v>8.84</c:v>
                </c:pt>
              </c:numCache>
            </c:numRef>
          </c:val>
          <c:extLst>
            <c:ext xmlns:c16="http://schemas.microsoft.com/office/drawing/2014/chart" uri="{C3380CC4-5D6E-409C-BE32-E72D297353CC}">
              <c16:uniqueId val="{00000009-1DF1-4EC0-8928-DE4E309F2F19}"/>
            </c:ext>
          </c:extLst>
        </c:ser>
        <c:dLbls>
          <c:showLegendKey val="0"/>
          <c:showVal val="0"/>
          <c:showCatName val="0"/>
          <c:showSerName val="0"/>
          <c:showPercent val="0"/>
          <c:showBubbleSize val="0"/>
        </c:dLbls>
        <c:gapWidth val="150"/>
        <c:overlap val="100"/>
        <c:axId val="559445208"/>
        <c:axId val="559446384"/>
      </c:barChart>
      <c:catAx>
        <c:axId val="55944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6384"/>
        <c:crosses val="autoZero"/>
        <c:auto val="1"/>
        <c:lblAlgn val="ctr"/>
        <c:lblOffset val="100"/>
        <c:tickLblSkip val="1"/>
        <c:tickMarkSkip val="1"/>
        <c:noMultiLvlLbl val="0"/>
      </c:catAx>
      <c:valAx>
        <c:axId val="55944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5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2814</c:v>
                </c:pt>
                <c:pt idx="5">
                  <c:v>2706</c:v>
                </c:pt>
                <c:pt idx="8">
                  <c:v>2688</c:v>
                </c:pt>
                <c:pt idx="11">
                  <c:v>2647</c:v>
                </c:pt>
                <c:pt idx="14">
                  <c:v>2952</c:v>
                </c:pt>
              </c:numCache>
            </c:numRef>
          </c:val>
          <c:extLst>
            <c:ext xmlns:c16="http://schemas.microsoft.com/office/drawing/2014/chart" uri="{C3380CC4-5D6E-409C-BE32-E72D297353CC}">
              <c16:uniqueId val="{00000000-F1C2-40FB-9A48-05C0D1B031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C2-40FB-9A48-05C0D1B031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96</c:v>
                </c:pt>
                <c:pt idx="3">
                  <c:v>118</c:v>
                </c:pt>
                <c:pt idx="6">
                  <c:v>82</c:v>
                </c:pt>
                <c:pt idx="9">
                  <c:v>116</c:v>
                </c:pt>
                <c:pt idx="12">
                  <c:v>155</c:v>
                </c:pt>
              </c:numCache>
            </c:numRef>
          </c:val>
          <c:extLst>
            <c:ext xmlns:c16="http://schemas.microsoft.com/office/drawing/2014/chart" uri="{C3380CC4-5D6E-409C-BE32-E72D297353CC}">
              <c16:uniqueId val="{00000002-F1C2-40FB-9A48-05C0D1B031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193</c:v>
                </c:pt>
                <c:pt idx="3">
                  <c:v>88</c:v>
                </c:pt>
                <c:pt idx="6">
                  <c:v>0</c:v>
                </c:pt>
                <c:pt idx="9">
                  <c:v>1</c:v>
                </c:pt>
                <c:pt idx="12">
                  <c:v>1</c:v>
                </c:pt>
              </c:numCache>
            </c:numRef>
          </c:val>
          <c:extLst>
            <c:ext xmlns:c16="http://schemas.microsoft.com/office/drawing/2014/chart" uri="{C3380CC4-5D6E-409C-BE32-E72D297353CC}">
              <c16:uniqueId val="{00000003-F1C2-40FB-9A48-05C0D1B031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874</c:v>
                </c:pt>
                <c:pt idx="3">
                  <c:v>797</c:v>
                </c:pt>
                <c:pt idx="6">
                  <c:v>945</c:v>
                </c:pt>
                <c:pt idx="9">
                  <c:v>906</c:v>
                </c:pt>
                <c:pt idx="12">
                  <c:v>908</c:v>
                </c:pt>
              </c:numCache>
            </c:numRef>
          </c:val>
          <c:extLst>
            <c:ext xmlns:c16="http://schemas.microsoft.com/office/drawing/2014/chart" uri="{C3380CC4-5D6E-409C-BE32-E72D297353CC}">
              <c16:uniqueId val="{00000004-F1C2-40FB-9A48-05C0D1B031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C2-40FB-9A48-05C0D1B031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C2-40FB-9A48-05C0D1B031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2702</c:v>
                </c:pt>
                <c:pt idx="3">
                  <c:v>2639</c:v>
                </c:pt>
                <c:pt idx="6">
                  <c:v>2714</c:v>
                </c:pt>
                <c:pt idx="9">
                  <c:v>2899</c:v>
                </c:pt>
                <c:pt idx="12">
                  <c:v>3050</c:v>
                </c:pt>
              </c:numCache>
            </c:numRef>
          </c:val>
          <c:extLst>
            <c:ext xmlns:c16="http://schemas.microsoft.com/office/drawing/2014/chart" uri="{C3380CC4-5D6E-409C-BE32-E72D297353CC}">
              <c16:uniqueId val="{00000007-F1C2-40FB-9A48-05C0D1B031C1}"/>
            </c:ext>
          </c:extLst>
        </c:ser>
        <c:dLbls>
          <c:showLegendKey val="0"/>
          <c:showVal val="0"/>
          <c:showCatName val="0"/>
          <c:showSerName val="0"/>
          <c:showPercent val="0"/>
          <c:showBubbleSize val="0"/>
        </c:dLbls>
        <c:gapWidth val="100"/>
        <c:overlap val="100"/>
        <c:axId val="559451088"/>
        <c:axId val="55944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1051</c:v>
                </c:pt>
                <c:pt idx="2">
                  <c:v>#N/A</c:v>
                </c:pt>
                <c:pt idx="3">
                  <c:v>#N/A</c:v>
                </c:pt>
                <c:pt idx="4">
                  <c:v>936</c:v>
                </c:pt>
                <c:pt idx="5">
                  <c:v>#N/A</c:v>
                </c:pt>
                <c:pt idx="6">
                  <c:v>#N/A</c:v>
                </c:pt>
                <c:pt idx="7">
                  <c:v>1053</c:v>
                </c:pt>
                <c:pt idx="8">
                  <c:v>#N/A</c:v>
                </c:pt>
                <c:pt idx="9">
                  <c:v>#N/A</c:v>
                </c:pt>
                <c:pt idx="10">
                  <c:v>1275</c:v>
                </c:pt>
                <c:pt idx="11">
                  <c:v>#N/A</c:v>
                </c:pt>
                <c:pt idx="12">
                  <c:v>#N/A</c:v>
                </c:pt>
                <c:pt idx="13">
                  <c:v>1162</c:v>
                </c:pt>
                <c:pt idx="14">
                  <c:v>#N/A</c:v>
                </c:pt>
              </c:numCache>
            </c:numRef>
          </c:val>
          <c:smooth val="0"/>
          <c:extLst>
            <c:ext xmlns:c16="http://schemas.microsoft.com/office/drawing/2014/chart" uri="{C3380CC4-5D6E-409C-BE32-E72D297353CC}">
              <c16:uniqueId val="{00000008-F1C2-40FB-9A48-05C0D1B031C1}"/>
            </c:ext>
          </c:extLst>
        </c:ser>
        <c:dLbls>
          <c:showLegendKey val="0"/>
          <c:showVal val="0"/>
          <c:showCatName val="0"/>
          <c:showSerName val="0"/>
          <c:showPercent val="0"/>
          <c:showBubbleSize val="0"/>
        </c:dLbls>
        <c:marker val="1"/>
        <c:smooth val="0"/>
        <c:axId val="559451088"/>
        <c:axId val="559447168"/>
      </c:lineChart>
      <c:catAx>
        <c:axId val="559451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7168"/>
        <c:crosses val="autoZero"/>
        <c:auto val="1"/>
        <c:lblAlgn val="ctr"/>
        <c:lblOffset val="100"/>
        <c:tickLblSkip val="1"/>
        <c:tickMarkSkip val="1"/>
        <c:noMultiLvlLbl val="0"/>
      </c:catAx>
      <c:valAx>
        <c:axId val="55944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51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28771</c:v>
                </c:pt>
                <c:pt idx="5">
                  <c:v>30384</c:v>
                </c:pt>
                <c:pt idx="8">
                  <c:v>31591</c:v>
                </c:pt>
                <c:pt idx="11">
                  <c:v>32461</c:v>
                </c:pt>
                <c:pt idx="14">
                  <c:v>33590</c:v>
                </c:pt>
              </c:numCache>
            </c:numRef>
          </c:val>
          <c:extLst>
            <c:ext xmlns:c16="http://schemas.microsoft.com/office/drawing/2014/chart" uri="{C3380CC4-5D6E-409C-BE32-E72D297353CC}">
              <c16:uniqueId val="{00000000-654A-42C4-8013-4F47CDAC99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172</c:v>
                </c:pt>
                <c:pt idx="5">
                  <c:v>123</c:v>
                </c:pt>
                <c:pt idx="8">
                  <c:v>111</c:v>
                </c:pt>
                <c:pt idx="11">
                  <c:v>172</c:v>
                </c:pt>
                <c:pt idx="14">
                  <c:v>316</c:v>
                </c:pt>
              </c:numCache>
            </c:numRef>
          </c:val>
          <c:extLst>
            <c:ext xmlns:c16="http://schemas.microsoft.com/office/drawing/2014/chart" uri="{C3380CC4-5D6E-409C-BE32-E72D297353CC}">
              <c16:uniqueId val="{00000001-654A-42C4-8013-4F47CDAC99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11709</c:v>
                </c:pt>
                <c:pt idx="5">
                  <c:v>13569</c:v>
                </c:pt>
                <c:pt idx="8">
                  <c:v>14431</c:v>
                </c:pt>
                <c:pt idx="11">
                  <c:v>15562</c:v>
                </c:pt>
                <c:pt idx="14">
                  <c:v>16480</c:v>
                </c:pt>
              </c:numCache>
            </c:numRef>
          </c:val>
          <c:extLst>
            <c:ext xmlns:c16="http://schemas.microsoft.com/office/drawing/2014/chart" uri="{C3380CC4-5D6E-409C-BE32-E72D297353CC}">
              <c16:uniqueId val="{00000002-654A-42C4-8013-4F47CDAC99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4A-42C4-8013-4F47CDAC99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4A-42C4-8013-4F47CDAC99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4A-42C4-8013-4F47CDAC99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3809</c:v>
                </c:pt>
                <c:pt idx="3">
                  <c:v>3558</c:v>
                </c:pt>
                <c:pt idx="6">
                  <c:v>3208</c:v>
                </c:pt>
                <c:pt idx="9">
                  <c:v>2819</c:v>
                </c:pt>
                <c:pt idx="12">
                  <c:v>2611</c:v>
                </c:pt>
              </c:numCache>
            </c:numRef>
          </c:val>
          <c:extLst>
            <c:ext xmlns:c16="http://schemas.microsoft.com/office/drawing/2014/chart" uri="{C3380CC4-5D6E-409C-BE32-E72D297353CC}">
              <c16:uniqueId val="{00000006-654A-42C4-8013-4F47CDAC99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518</c:v>
                </c:pt>
                <c:pt idx="3">
                  <c:v>475</c:v>
                </c:pt>
                <c:pt idx="6">
                  <c:v>754</c:v>
                </c:pt>
                <c:pt idx="9">
                  <c:v>1061</c:v>
                </c:pt>
                <c:pt idx="12">
                  <c:v>1204</c:v>
                </c:pt>
              </c:numCache>
            </c:numRef>
          </c:val>
          <c:extLst>
            <c:ext xmlns:c16="http://schemas.microsoft.com/office/drawing/2014/chart" uri="{C3380CC4-5D6E-409C-BE32-E72D297353CC}">
              <c16:uniqueId val="{00000007-654A-42C4-8013-4F47CDAC99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13126</c:v>
                </c:pt>
                <c:pt idx="3">
                  <c:v>12667</c:v>
                </c:pt>
                <c:pt idx="6">
                  <c:v>12576</c:v>
                </c:pt>
                <c:pt idx="9">
                  <c:v>12124</c:v>
                </c:pt>
                <c:pt idx="12">
                  <c:v>12172</c:v>
                </c:pt>
              </c:numCache>
            </c:numRef>
          </c:val>
          <c:extLst>
            <c:ext xmlns:c16="http://schemas.microsoft.com/office/drawing/2014/chart" uri="{C3380CC4-5D6E-409C-BE32-E72D297353CC}">
              <c16:uniqueId val="{00000008-654A-42C4-8013-4F47CDAC99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12</c:v>
                </c:pt>
                <c:pt idx="3">
                  <c:v>8</c:v>
                </c:pt>
                <c:pt idx="6">
                  <c:v>1</c:v>
                </c:pt>
                <c:pt idx="9">
                  <c:v>0</c:v>
                </c:pt>
                <c:pt idx="12">
                  <c:v>0</c:v>
                </c:pt>
              </c:numCache>
            </c:numRef>
          </c:val>
          <c:extLst>
            <c:ext xmlns:c16="http://schemas.microsoft.com/office/drawing/2014/chart" uri="{C3380CC4-5D6E-409C-BE32-E72D297353CC}">
              <c16:uniqueId val="{00000009-654A-42C4-8013-4F47CDAC99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27124</c:v>
                </c:pt>
                <c:pt idx="3">
                  <c:v>29651</c:v>
                </c:pt>
                <c:pt idx="6">
                  <c:v>31192</c:v>
                </c:pt>
                <c:pt idx="9">
                  <c:v>31459</c:v>
                </c:pt>
                <c:pt idx="12">
                  <c:v>31428</c:v>
                </c:pt>
              </c:numCache>
            </c:numRef>
          </c:val>
          <c:extLst>
            <c:ext xmlns:c16="http://schemas.microsoft.com/office/drawing/2014/chart" uri="{C3380CC4-5D6E-409C-BE32-E72D297353CC}">
              <c16:uniqueId val="{0000000A-654A-42C4-8013-4F47CDAC999D}"/>
            </c:ext>
          </c:extLst>
        </c:ser>
        <c:dLbls>
          <c:showLegendKey val="0"/>
          <c:showVal val="0"/>
          <c:showCatName val="0"/>
          <c:showSerName val="0"/>
          <c:showPercent val="0"/>
          <c:showBubbleSize val="0"/>
        </c:dLbls>
        <c:gapWidth val="100"/>
        <c:overlap val="100"/>
        <c:axId val="559445992"/>
        <c:axId val="559449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3936</c:v>
                </c:pt>
                <c:pt idx="2">
                  <c:v>#N/A</c:v>
                </c:pt>
                <c:pt idx="3">
                  <c:v>#N/A</c:v>
                </c:pt>
                <c:pt idx="4">
                  <c:v>2284</c:v>
                </c:pt>
                <c:pt idx="5">
                  <c:v>#N/A</c:v>
                </c:pt>
                <c:pt idx="6">
                  <c:v>#N/A</c:v>
                </c:pt>
                <c:pt idx="7">
                  <c:v>1599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54A-42C4-8013-4F47CDAC999D}"/>
            </c:ext>
          </c:extLst>
        </c:ser>
        <c:dLbls>
          <c:showLegendKey val="0"/>
          <c:showVal val="0"/>
          <c:showCatName val="0"/>
          <c:showSerName val="0"/>
          <c:showPercent val="0"/>
          <c:showBubbleSize val="0"/>
        </c:dLbls>
        <c:marker val="1"/>
        <c:smooth val="0"/>
        <c:axId val="559445992"/>
        <c:axId val="559449128"/>
      </c:lineChart>
      <c:catAx>
        <c:axId val="559445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449128"/>
        <c:crosses val="autoZero"/>
        <c:auto val="1"/>
        <c:lblAlgn val="ctr"/>
        <c:lblOffset val="100"/>
        <c:tickLblSkip val="1"/>
        <c:tickMarkSkip val="1"/>
        <c:noMultiLvlLbl val="0"/>
      </c:catAx>
      <c:valAx>
        <c:axId val="559449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5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3996</c:v>
                </c:pt>
                <c:pt idx="1">
                  <c:v>4041</c:v>
                </c:pt>
                <c:pt idx="2">
                  <c:v>4312</c:v>
                </c:pt>
              </c:numCache>
            </c:numRef>
          </c:val>
          <c:extLst>
            <c:ext xmlns:c16="http://schemas.microsoft.com/office/drawing/2014/chart" uri="{C3380CC4-5D6E-409C-BE32-E72D297353CC}">
              <c16:uniqueId val="{00000000-816A-4A4A-8F2A-02FAA56B66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2380</c:v>
                </c:pt>
                <c:pt idx="1">
                  <c:v>2792</c:v>
                </c:pt>
                <c:pt idx="2">
                  <c:v>2802</c:v>
                </c:pt>
              </c:numCache>
            </c:numRef>
          </c:val>
          <c:extLst>
            <c:ext xmlns:c16="http://schemas.microsoft.com/office/drawing/2014/chart" uri="{C3380CC4-5D6E-409C-BE32-E72D297353CC}">
              <c16:uniqueId val="{00000001-816A-4A4A-8F2A-02FAA56B66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9682</c:v>
                </c:pt>
                <c:pt idx="1">
                  <c:v>10260</c:v>
                </c:pt>
                <c:pt idx="2">
                  <c:v>10781</c:v>
                </c:pt>
              </c:numCache>
            </c:numRef>
          </c:val>
          <c:extLst>
            <c:ext xmlns:c16="http://schemas.microsoft.com/office/drawing/2014/chart" uri="{C3380CC4-5D6E-409C-BE32-E72D297353CC}">
              <c16:uniqueId val="{00000002-816A-4A4A-8F2A-02FAA56B663C}"/>
            </c:ext>
          </c:extLst>
        </c:ser>
        <c:dLbls>
          <c:showLegendKey val="0"/>
          <c:showVal val="0"/>
          <c:showCatName val="0"/>
          <c:showSerName val="0"/>
          <c:showPercent val="0"/>
          <c:showBubbleSize val="0"/>
        </c:dLbls>
        <c:gapWidth val="120"/>
        <c:overlap val="100"/>
        <c:axId val="559449520"/>
        <c:axId val="559447560"/>
      </c:barChart>
      <c:catAx>
        <c:axId val="55944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447560"/>
        <c:crosses val="autoZero"/>
        <c:auto val="1"/>
        <c:lblAlgn val="ctr"/>
        <c:lblOffset val="100"/>
        <c:tickLblSkip val="1"/>
        <c:tickMarkSkip val="1"/>
        <c:noMultiLvlLbl val="0"/>
      </c:catAx>
      <c:valAx>
        <c:axId val="559447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44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一般会計の元利償還金は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a:t>
          </a:r>
          <a:r>
            <a:rPr kumimoji="1" lang="ja-JP" altLang="ja-JP" sz="1100">
              <a:solidFill>
                <a:schemeClr val="dk1"/>
              </a:solidFill>
              <a:effectLst/>
              <a:latin typeface="+mn-lt"/>
              <a:ea typeface="+mn-ea"/>
              <a:cs typeface="+mn-cs"/>
            </a:rPr>
            <a:t>九州北部豪雨</a:t>
          </a:r>
          <a:r>
            <a:rPr kumimoji="1" lang="ja-JP" altLang="en-US" sz="1100">
              <a:solidFill>
                <a:schemeClr val="dk1"/>
              </a:solidFill>
              <a:effectLst/>
              <a:latin typeface="+mn-lt"/>
              <a:ea typeface="+mn-ea"/>
              <a:cs typeface="+mn-cs"/>
            </a:rPr>
            <a:t>に加え平成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a:t>
          </a:r>
          <a:r>
            <a:rPr kumimoji="1" lang="ja-JP" altLang="ja-JP" sz="1100">
              <a:solidFill>
                <a:schemeClr val="dk1"/>
              </a:solidFill>
              <a:effectLst/>
              <a:latin typeface="+mn-lt"/>
              <a:ea typeface="+mn-ea"/>
              <a:cs typeface="+mn-cs"/>
            </a:rPr>
            <a:t>の起債の償還が始まっ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151</a:t>
          </a:r>
          <a:r>
            <a:rPr kumimoji="1" lang="ja-JP" altLang="ja-JP" sz="1100">
              <a:solidFill>
                <a:schemeClr val="dk1"/>
              </a:solidFill>
              <a:effectLst/>
              <a:latin typeface="+mn-lt"/>
              <a:ea typeface="+mn-ea"/>
              <a:cs typeface="+mn-cs"/>
            </a:rPr>
            <a:t>百万円の増となっている。今後は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年度以降に借り入れた災害復旧事業債の償還が開始されることから、高水準で推移すると予想される。　</a:t>
          </a:r>
          <a:endParaRPr lang="ja-JP" altLang="ja-JP" sz="1400">
            <a:effectLst/>
          </a:endParaRPr>
        </a:p>
        <a:p>
          <a:r>
            <a:rPr kumimoji="1" lang="ja-JP" altLang="ja-JP" sz="1100">
              <a:solidFill>
                <a:schemeClr val="dk1"/>
              </a:solidFill>
              <a:effectLst/>
              <a:latin typeface="+mn-lt"/>
              <a:ea typeface="+mn-ea"/>
              <a:cs typeface="+mn-cs"/>
            </a:rPr>
            <a:t>　公営企業における地方債の償還に対する繰入金は水道事業で増、下水道事業で減となっており、全体としては、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現在行っている災害復旧事業に伴い、償還額の増による数値の悪化は避けられない状況であるため、今後は事業の選択をするとともに、交付税措置のある起債の活用に努める。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当該数値なし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一般会計等に係る地方債の現在高は、</a:t>
          </a:r>
          <a:r>
            <a:rPr kumimoji="1" lang="ja-JP" altLang="en-US" sz="1100">
              <a:solidFill>
                <a:schemeClr val="dk1"/>
              </a:solidFill>
              <a:effectLst/>
              <a:latin typeface="+mn-lt"/>
              <a:ea typeface="+mn-ea"/>
              <a:cs typeface="+mn-cs"/>
            </a:rPr>
            <a:t>災害復旧事業債が増加したものの臨時財政対策債やその他事業債を繰上償還したこと</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減となった。組合等負担等見込額が</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将来負担額は、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充当可能基金はふるさと</a:t>
          </a:r>
          <a:r>
            <a:rPr kumimoji="1" lang="ja-JP" altLang="en-US" sz="1100">
              <a:solidFill>
                <a:schemeClr val="dk1"/>
              </a:solidFill>
              <a:effectLst/>
              <a:latin typeface="+mn-lt"/>
              <a:ea typeface="+mn-ea"/>
              <a:cs typeface="+mn-cs"/>
            </a:rPr>
            <a:t>応援寄付金</a:t>
          </a:r>
          <a:r>
            <a:rPr kumimoji="1" lang="ja-JP" altLang="ja-JP" sz="1100">
              <a:solidFill>
                <a:schemeClr val="dk1"/>
              </a:solidFill>
              <a:effectLst/>
              <a:latin typeface="+mn-lt"/>
              <a:ea typeface="+mn-ea"/>
              <a:cs typeface="+mn-cs"/>
            </a:rPr>
            <a:t>による地域振興基金の積立増等により、</a:t>
          </a:r>
          <a:r>
            <a:rPr kumimoji="1" lang="en-US" altLang="ja-JP" sz="1100">
              <a:solidFill>
                <a:schemeClr val="dk1"/>
              </a:solidFill>
              <a:effectLst/>
              <a:latin typeface="+mn-lt"/>
              <a:ea typeface="+mn-ea"/>
              <a:cs typeface="+mn-cs"/>
            </a:rPr>
            <a:t>918</a:t>
          </a:r>
          <a:r>
            <a:rPr kumimoji="1" lang="ja-JP" altLang="ja-JP" sz="1100">
              <a:solidFill>
                <a:schemeClr val="dk1"/>
              </a:solidFill>
              <a:effectLst/>
              <a:latin typeface="+mn-lt"/>
              <a:ea typeface="+mn-ea"/>
              <a:cs typeface="+mn-cs"/>
            </a:rPr>
            <a:t>百万円増となり、充当可能財源等は、</a:t>
          </a:r>
          <a:r>
            <a:rPr kumimoji="1" lang="en-US" altLang="ja-JP" sz="1100">
              <a:solidFill>
                <a:schemeClr val="dk1"/>
              </a:solidFill>
              <a:effectLst/>
              <a:latin typeface="+mn-lt"/>
              <a:ea typeface="+mn-ea"/>
              <a:cs typeface="+mn-cs"/>
            </a:rPr>
            <a:t>2,191</a:t>
          </a:r>
          <a:r>
            <a:rPr kumimoji="1" lang="ja-JP" altLang="ja-JP" sz="1100">
              <a:solidFill>
                <a:schemeClr val="dk1"/>
              </a:solidFill>
              <a:effectLst/>
              <a:latin typeface="+mn-lt"/>
              <a:ea typeface="+mn-ea"/>
              <a:cs typeface="+mn-cs"/>
            </a:rPr>
            <a:t>百万円増加している。</a:t>
          </a:r>
          <a:endParaRPr lang="ja-JP" altLang="ja-JP" sz="1400">
            <a:effectLst/>
          </a:endParaRPr>
        </a:p>
        <a:p>
          <a:r>
            <a:rPr kumimoji="1" lang="ja-JP" altLang="ja-JP" sz="1100">
              <a:solidFill>
                <a:schemeClr val="dk1"/>
              </a:solidFill>
              <a:effectLst/>
              <a:latin typeface="+mn-lt"/>
              <a:ea typeface="+mn-ea"/>
              <a:cs typeface="+mn-cs"/>
            </a:rPr>
            <a:t>　今後は災害復旧事業債の借入に伴い、将来負担比率の増が見込まれるため、</a:t>
          </a:r>
          <a:r>
            <a:rPr kumimoji="1" lang="ja-JP" altLang="ja-JP" sz="1100">
              <a:solidFill>
                <a:sysClr val="windowText" lastClr="000000"/>
              </a:solidFill>
              <a:effectLst/>
              <a:latin typeface="+mn-lt"/>
              <a:ea typeface="+mn-ea"/>
              <a:cs typeface="+mn-cs"/>
            </a:rPr>
            <a:t>その他の事業については</a:t>
          </a:r>
          <a:r>
            <a:rPr kumimoji="1" lang="ja-JP" altLang="en-US" sz="1100">
              <a:solidFill>
                <a:sysClr val="windowText" lastClr="000000"/>
              </a:solidFill>
              <a:effectLst/>
              <a:latin typeface="+mn-lt"/>
              <a:ea typeface="+mn-ea"/>
              <a:cs typeface="+mn-cs"/>
            </a:rPr>
            <a:t>投資事業を厳密に精査し、起債額の抑制に努めつつ、基金の適切な一括運用の運用益により</a:t>
          </a:r>
          <a:r>
            <a:rPr kumimoji="1" lang="ja-JP" altLang="ja-JP" sz="1100">
              <a:solidFill>
                <a:sysClr val="windowText" lastClr="000000"/>
              </a:solidFill>
              <a:effectLst/>
              <a:latin typeface="+mn-lt"/>
              <a:ea typeface="+mn-ea"/>
              <a:cs typeface="+mn-cs"/>
            </a:rPr>
            <a:t>減債基金への積立等を行い後年度の償還に備える。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福岡県朝倉市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財政調整基金へ災害支援寄附金等を積み立てたほか、</a:t>
          </a:r>
          <a:r>
            <a:rPr kumimoji="1" lang="ja-JP" altLang="en-US" sz="1100">
              <a:solidFill>
                <a:schemeClr val="dk1"/>
              </a:solidFill>
              <a:effectLst/>
              <a:latin typeface="+mn-lt"/>
              <a:ea typeface="+mn-ea"/>
              <a:cs typeface="+mn-cs"/>
            </a:rPr>
            <a:t>今後の公債費の増加に備え</a:t>
          </a:r>
          <a:r>
            <a:rPr kumimoji="1" lang="ja-JP" altLang="ja-JP" sz="1100">
              <a:solidFill>
                <a:schemeClr val="dk1"/>
              </a:solidFill>
              <a:effectLst/>
              <a:latin typeface="+mn-lt"/>
              <a:ea typeface="+mn-ea"/>
              <a:cs typeface="+mn-cs"/>
            </a:rPr>
            <a:t>減債基金へ積み立て</a:t>
          </a:r>
          <a:r>
            <a:rPr kumimoji="1" lang="ja-JP" altLang="en-US" sz="1100">
              <a:solidFill>
                <a:schemeClr val="dk1"/>
              </a:solidFill>
              <a:effectLst/>
              <a:latin typeface="+mn-lt"/>
              <a:ea typeface="+mn-ea"/>
              <a:cs typeface="+mn-cs"/>
            </a:rPr>
            <a:t>た。さらに、</a:t>
          </a:r>
          <a:r>
            <a:rPr kumimoji="1" lang="ja-JP" altLang="ja-JP" sz="1100">
              <a:solidFill>
                <a:schemeClr val="dk1"/>
              </a:solidFill>
              <a:effectLst/>
              <a:latin typeface="+mn-lt"/>
              <a:ea typeface="+mn-ea"/>
              <a:cs typeface="+mn-cs"/>
            </a:rPr>
            <a:t>ふるさと応援寄附金等</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地域振興基金へ</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や、施設の老朽化対策等に向けて公共施設等整備基金に</a:t>
          </a:r>
          <a:r>
            <a:rPr kumimoji="1" lang="ja-JP" altLang="ja-JP" sz="1100">
              <a:solidFill>
                <a:schemeClr val="dk1"/>
              </a:solidFill>
              <a:effectLst/>
              <a:latin typeface="+mn-lt"/>
              <a:ea typeface="+mn-ea"/>
              <a:cs typeface="+mn-cs"/>
            </a:rPr>
            <a:t>積み立てたことが基金全体の増の主な要因である。災害復旧事業により多額の事業費が必要となっているが、特別交付税の増額交付等や災害復旧を優先するため事業を一部中止したことにより、取崩し額を抑えることができ</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災害からの復旧・復興は５年以上かかることが予想され、その間多額の一般財源が必要となる見込みである。また、復旧が終息に向かえば現在凍結している大型事業の再開も予定している。よって、今後基金の取崩しが増加することが考えられる。</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ふるさと応援寄附金への取り組みや、交付税措置のある起債の活用等、可能な限り財源の確保に努めるとともに、最小限の支出となるように事業を精査していく。</a:t>
          </a:r>
          <a:endParaRPr lang="ja-JP" altLang="ja-JP" sz="1400">
            <a:effectLst/>
          </a:endParaRPr>
        </a:p>
        <a:p>
          <a:r>
            <a:rPr kumimoji="1" lang="ja-JP" altLang="ja-JP" sz="1100">
              <a:solidFill>
                <a:schemeClr val="dk1"/>
              </a:solidFill>
              <a:effectLst/>
              <a:latin typeface="+mn-lt"/>
              <a:ea typeface="+mn-ea"/>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・公共施設等整備基金　　</a:t>
          </a:r>
          <a:r>
            <a:rPr lang="ja-JP" altLang="ja-JP" sz="1100">
              <a:solidFill>
                <a:schemeClr val="dk1"/>
              </a:solidFill>
              <a:effectLst/>
              <a:latin typeface="+mn-lt"/>
              <a:ea typeface="+mn-ea"/>
              <a:cs typeface="+mn-cs"/>
            </a:rPr>
            <a:t>朝倉市における教育施設、庁舎施設、福祉施設その他公共施設の整備に資するため</a:t>
          </a:r>
          <a:endParaRPr lang="ja-JP" altLang="ja-JP" sz="1400">
            <a:effectLst/>
          </a:endParaRPr>
        </a:p>
        <a:p>
          <a:r>
            <a:rPr kumimoji="1" lang="ja-JP" altLang="ja-JP" sz="1100">
              <a:solidFill>
                <a:schemeClr val="dk1"/>
              </a:solidFill>
              <a:effectLst/>
              <a:latin typeface="+mn-lt"/>
              <a:ea typeface="+mn-ea"/>
              <a:cs typeface="+mn-cs"/>
            </a:rPr>
            <a:t>　・地域振興基金　　　　　</a:t>
          </a:r>
          <a:r>
            <a:rPr lang="ja-JP" altLang="ja-JP" sz="1100">
              <a:solidFill>
                <a:schemeClr val="dk1"/>
              </a:solidFill>
              <a:effectLst/>
              <a:latin typeface="+mn-lt"/>
              <a:ea typeface="+mn-ea"/>
              <a:cs typeface="+mn-cs"/>
            </a:rPr>
            <a:t>地域振興の促進と事業の円滑な実施を図るため</a:t>
          </a:r>
          <a:endParaRPr lang="ja-JP" altLang="ja-JP" sz="1400">
            <a:effectLst/>
          </a:endParaRPr>
        </a:p>
        <a:p>
          <a:r>
            <a:rPr kumimoji="1" lang="ja-JP" altLang="ja-JP" sz="1100">
              <a:solidFill>
                <a:schemeClr val="dk1"/>
              </a:solidFill>
              <a:effectLst/>
              <a:latin typeface="+mn-lt"/>
              <a:ea typeface="+mn-ea"/>
              <a:cs typeface="+mn-cs"/>
            </a:rPr>
            <a:t>　・まちづくり振興基金　　</a:t>
          </a:r>
          <a:r>
            <a:rPr lang="ja-JP" altLang="ja-JP" sz="1100">
              <a:solidFill>
                <a:schemeClr val="dk1"/>
              </a:solidFill>
              <a:effectLst/>
              <a:latin typeface="+mn-lt"/>
              <a:ea typeface="+mn-ea"/>
              <a:cs typeface="+mn-cs"/>
            </a:rPr>
            <a:t>市民の連帯の強化及び市民主体による地域振興を図り、明るく豊かなまちづくりに資するため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・小石原川ダム水源地域整備基金　　小石原川ダムに係る水源地域の生活環境等の整備事業に要する経費に充てるため</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　　</a:t>
          </a:r>
          <a:r>
            <a:rPr kumimoji="1" lang="ja-JP" altLang="en-US" sz="1100">
              <a:solidFill>
                <a:schemeClr val="dk1"/>
              </a:solidFill>
              <a:effectLst/>
              <a:latin typeface="+mn-lt"/>
              <a:ea typeface="+mn-ea"/>
              <a:cs typeface="+mn-cs"/>
            </a:rPr>
            <a:t>令和元年度及び</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に受け入れたふるさと応援寄附金を</a:t>
          </a:r>
          <a:r>
            <a:rPr kumimoji="1" lang="ja-JP" altLang="en-US" sz="1100">
              <a:solidFill>
                <a:schemeClr val="dk1"/>
              </a:solidFill>
              <a:effectLst/>
              <a:latin typeface="+mn-lt"/>
              <a:ea typeface="+mn-ea"/>
              <a:cs typeface="+mn-cs"/>
            </a:rPr>
            <a:t>地方創生等の</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や返礼品等の経費</a:t>
          </a:r>
          <a:r>
            <a:rPr kumimoji="1" lang="ja-JP" altLang="ja-JP" sz="1100">
              <a:solidFill>
                <a:schemeClr val="dk1"/>
              </a:solidFill>
              <a:effectLst/>
              <a:latin typeface="+mn-lt"/>
              <a:ea typeface="+mn-ea"/>
              <a:cs typeface="+mn-cs"/>
            </a:rPr>
            <a:t>に充当するため</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17.5</a:t>
          </a:r>
          <a:r>
            <a:rPr kumimoji="1" lang="ja-JP" altLang="ja-JP" sz="1100">
              <a:solidFill>
                <a:schemeClr val="dk1"/>
              </a:solidFill>
              <a:effectLst/>
              <a:latin typeface="+mn-lt"/>
              <a:ea typeface="+mn-ea"/>
              <a:cs typeface="+mn-cs"/>
            </a:rPr>
            <a:t>億円を取り崩した一方で、</a:t>
          </a:r>
          <a:r>
            <a:rPr kumimoji="1" lang="ja-JP" altLang="en-US" sz="1100">
              <a:solidFill>
                <a:schemeClr val="dk1"/>
              </a:solidFill>
              <a:effectLst/>
              <a:latin typeface="+mn-lt"/>
              <a:ea typeface="+mn-ea"/>
              <a:cs typeface="+mn-cs"/>
            </a:rPr>
            <a:t>令</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ふるさと応援寄附金</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22.8</a:t>
          </a:r>
          <a:r>
            <a:rPr kumimoji="1" lang="ja-JP" altLang="ja-JP" sz="1100">
              <a:solidFill>
                <a:schemeClr val="dk1"/>
              </a:solidFill>
              <a:effectLst/>
              <a:latin typeface="+mn-lt"/>
              <a:ea typeface="+mn-ea"/>
              <a:cs typeface="+mn-cs"/>
            </a:rPr>
            <a:t>億円を積み立てたことにより増加している。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・公共施設等整備基金　　今後の職員用</a:t>
          </a:r>
          <a:r>
            <a:rPr kumimoji="1" lang="en-US" altLang="ja-JP" sz="1100">
              <a:solidFill>
                <a:schemeClr val="dk1"/>
              </a:solidFill>
              <a:effectLst/>
              <a:latin typeface="+mn-lt"/>
              <a:ea typeface="+mn-ea"/>
              <a:cs typeface="+mn-cs"/>
            </a:rPr>
            <a:t>PC</a:t>
          </a:r>
          <a:r>
            <a:rPr kumimoji="1" lang="ja-JP" altLang="ja-JP" sz="1100">
              <a:solidFill>
                <a:schemeClr val="dk1"/>
              </a:solidFill>
              <a:effectLst/>
              <a:latin typeface="+mn-lt"/>
              <a:ea typeface="+mn-ea"/>
              <a:cs typeface="+mn-cs"/>
            </a:rPr>
            <a:t>の更新やシステム更新費用、施設整備等のため</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億円の積立を行った</a:t>
          </a:r>
          <a:r>
            <a:rPr kumimoji="1" lang="ja-JP" altLang="en-US" sz="1100">
              <a:solidFill>
                <a:schemeClr val="dk1"/>
              </a:solidFill>
              <a:effectLst/>
              <a:latin typeface="+mn-lt"/>
              <a:ea typeface="+mn-ea"/>
              <a:cs typeface="+mn-cs"/>
            </a:rPr>
            <a:t>ため増加</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・小石原川ダム水源地域整備基金　　小石原川ダム関連事業として</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億円の取崩しを行った</a:t>
          </a:r>
          <a:r>
            <a:rPr kumimoji="1" lang="ja-JP" altLang="en-US" sz="1100">
              <a:solidFill>
                <a:schemeClr val="dk1"/>
              </a:solidFill>
              <a:effectLst/>
              <a:latin typeface="+mn-lt"/>
              <a:ea typeface="+mn-ea"/>
              <a:cs typeface="+mn-cs"/>
            </a:rPr>
            <a:t>ため減少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多様化する地域のニーズに対応するための各種事業に必要な財源として、計画的に積立を行う。</a:t>
          </a:r>
          <a:endParaRPr lang="ja-JP" altLang="ja-JP" sz="1400">
            <a:effectLst/>
          </a:endParaRPr>
        </a:p>
        <a:p>
          <a:r>
            <a:rPr kumimoji="1" lang="ja-JP" altLang="ja-JP" sz="1100">
              <a:solidFill>
                <a:schemeClr val="dk1"/>
              </a:solidFill>
              <a:effectLst/>
              <a:latin typeface="+mn-lt"/>
              <a:ea typeface="+mn-ea"/>
              <a:cs typeface="+mn-cs"/>
            </a:rPr>
            <a:t>　・公共施設等整備基金　　</a:t>
          </a:r>
          <a:r>
            <a:rPr kumimoji="1" lang="ja-JP" altLang="en-US" sz="1100">
              <a:solidFill>
                <a:schemeClr val="dk1"/>
              </a:solidFill>
              <a:effectLst/>
              <a:latin typeface="+mn-lt"/>
              <a:ea typeface="+mn-ea"/>
              <a:cs typeface="+mn-cs"/>
            </a:rPr>
            <a:t>施設の老朽化対応に加え、</a:t>
          </a:r>
          <a:r>
            <a:rPr kumimoji="1" lang="ja-JP" altLang="ja-JP" sz="1100">
              <a:solidFill>
                <a:schemeClr val="dk1"/>
              </a:solidFill>
              <a:effectLst/>
              <a:latin typeface="+mn-lt"/>
              <a:ea typeface="+mn-ea"/>
              <a:cs typeface="+mn-cs"/>
            </a:rPr>
            <a:t>概ね５年に１度</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ＰＣ更新や、情報システムの更新に多額の費用を要するため、計画的に積立を行う。</a:t>
          </a:r>
          <a:endParaRPr lang="ja-JP" altLang="ja-JP" sz="1400">
            <a:effectLst/>
          </a:endParaRPr>
        </a:p>
        <a:p>
          <a:r>
            <a:rPr kumimoji="1" lang="ja-JP" altLang="ja-JP" sz="1100">
              <a:solidFill>
                <a:schemeClr val="dk1"/>
              </a:solidFill>
              <a:effectLst/>
              <a:latin typeface="+mn-lt"/>
              <a:ea typeface="+mn-ea"/>
              <a:cs typeface="+mn-cs"/>
            </a:rPr>
            <a:t>　・小石原川ダム水源地域整備基金　　小石原川ダム関連事業が令和３年度をもって終了することから、基金の廃止を予定している。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災害寄附金等を積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たため前年度と比較して増となった。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災害復旧事業における財源不足を補うため、例年、財政調整基金を繰り入れる予算編成を行っていたが、特別交付税の増額交付や災害寄付金により、決算時には従前の残高</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億円程度を確保することができた。しかし、今後はその歳入が見込めず、財源として財政調整基金に依存することが想定されるため、歳出の抑制や新たな財源の確保に努め、財政調整基金の取崩しを最低限に抑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年度中の取崩しが不要であったこと、</a:t>
          </a:r>
          <a:r>
            <a:rPr kumimoji="1" lang="ja-JP" altLang="en-US" sz="1100">
              <a:solidFill>
                <a:schemeClr val="dk1"/>
              </a:solidFill>
              <a:effectLst/>
              <a:latin typeface="+mn-lt"/>
              <a:ea typeface="+mn-ea"/>
              <a:cs typeface="+mn-cs"/>
            </a:rPr>
            <a:t>決算</a:t>
          </a:r>
          <a:r>
            <a:rPr kumimoji="1" lang="ja-JP" altLang="ja-JP" sz="1100">
              <a:solidFill>
                <a:schemeClr val="dk1"/>
              </a:solidFill>
              <a:effectLst/>
              <a:latin typeface="+mn-lt"/>
              <a:ea typeface="+mn-ea"/>
              <a:cs typeface="+mn-cs"/>
            </a:rPr>
            <a:t>調整により積立ができたことから前年度と比較して増加となった。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今後災害復旧事業債等の起債の償還が増加するため、将来負担を少しでも削減できるよう計画的に繰上償還等を行うための財源として活用する。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で、昨年と変わらず類似団体と全国平均を上回っているが、決して高い数値ではなく依然として財政状況は弱い状況である。今後、企業誘致の推進などによる法人市民税、固定資産税、個人市民税の増収を図り、併せて徴収率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129920</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77107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60778</xdr:rowOff>
    </xdr:from>
    <xdr:to>
      <xdr:col>15</xdr:col>
      <xdr:colOff>133350</xdr:colOff>
      <xdr:row>42</xdr:row>
      <xdr:rowOff>162378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147155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60778</xdr:rowOff>
    </xdr:from>
    <xdr:to>
      <xdr:col>11</xdr:col>
      <xdr:colOff>82550</xdr:colOff>
      <xdr:row>42</xdr:row>
      <xdr:rowOff>162378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120849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26307</xdr:rowOff>
    </xdr:from>
    <xdr:to>
      <xdr:col>11</xdr:col>
      <xdr:colOff>82550</xdr:colOff>
      <xdr:row>42</xdr:row>
      <xdr:rowOff>127907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138084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経常収支比率は前年度比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92.5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九州北部豪雨災害の影響により事業を一部中止・延期したことによる物件費等の削減、各福祉制度に対する扶助費の減等はあるものの、一部事務組合に対する補助費の増、</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月九州北部豪雨に加え平成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7</a:t>
          </a:r>
          <a:r>
            <a:rPr kumimoji="1" lang="ja-JP" altLang="en-US" sz="1100">
              <a:solidFill>
                <a:sysClr val="windowText" lastClr="000000"/>
              </a:solidFill>
              <a:effectLst/>
              <a:latin typeface="+mn-lt"/>
              <a:ea typeface="+mn-ea"/>
              <a:cs typeface="+mn-cs"/>
            </a:rPr>
            <a:t>月豪雨関連事業</a:t>
          </a:r>
          <a:r>
            <a:rPr kumimoji="1" lang="ja-JP" altLang="ja-JP" sz="1100">
              <a:solidFill>
                <a:sysClr val="windowText" lastClr="000000"/>
              </a:solidFill>
              <a:effectLst/>
              <a:latin typeface="+mn-lt"/>
              <a:ea typeface="+mn-ea"/>
              <a:cs typeface="+mn-cs"/>
            </a:rPr>
            <a:t>の起債の償還が始まったことによる公債費の増が悪化の主な要因となっている。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今後、更に災害復旧事業債の償還が増えることから、人件費や物件費といった経常経費のより一層の圧縮に努める。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74083</xdr:rowOff>
    </xdr:from>
    <xdr:to>
      <xdr:col>23</xdr:col>
      <xdr:colOff>133350</xdr:colOff>
      <xdr:row>64</xdr:row>
      <xdr:rowOff>23283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87543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74083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730654"/>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82990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105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60537</xdr:rowOff>
    </xdr:from>
    <xdr:to>
      <xdr:col>15</xdr:col>
      <xdr:colOff>82550</xdr:colOff>
      <xdr:row>62</xdr:row>
      <xdr:rowOff>100754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6904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119804</xdr:rowOff>
    </xdr:from>
    <xdr:to>
      <xdr:col>15</xdr:col>
      <xdr:colOff>133350</xdr:colOff>
      <xdr:row>64</xdr:row>
      <xdr:rowOff>49954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34731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63</xdr:row>
      <xdr:rowOff>66040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690437"/>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143933</xdr:rowOff>
    </xdr:from>
    <xdr:to>
      <xdr:col>23</xdr:col>
      <xdr:colOff>184150</xdr:colOff>
      <xdr:row>64</xdr:row>
      <xdr:rowOff>74083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116010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9737</xdr:rowOff>
    </xdr:from>
    <xdr:to>
      <xdr:col>11</xdr:col>
      <xdr:colOff>82550</xdr:colOff>
      <xdr:row>62</xdr:row>
      <xdr:rowOff>111337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九州北部豪雨発生に伴い、災害対応のため前倒し採用や任期付職員採用を行い職員数が</a:t>
          </a:r>
          <a:r>
            <a:rPr kumimoji="1" lang="ja-JP" altLang="en-US" sz="1100">
              <a:solidFill>
                <a:schemeClr val="dk1"/>
              </a:solidFill>
              <a:effectLst/>
              <a:latin typeface="+mn-lt"/>
              <a:ea typeface="+mn-ea"/>
              <a:cs typeface="+mn-cs"/>
            </a:rPr>
            <a:t>多くなっているため、類似団体平均を上回る数値となっているが、昨年度と比べ多少減額となった。</a:t>
          </a:r>
          <a:r>
            <a:rPr kumimoji="1" lang="ja-JP" altLang="en-US" sz="1100">
              <a:solidFill>
                <a:sysClr val="windowText" lastClr="000000"/>
              </a:solidFill>
              <a:effectLst/>
              <a:latin typeface="+mn-lt"/>
              <a:ea typeface="+mn-ea"/>
              <a:cs typeface="+mn-cs"/>
            </a:rPr>
            <a:t>昨年度と比べ減額となった主な</a:t>
          </a:r>
          <a:r>
            <a:rPr kumimoji="1" lang="ja-JP" altLang="ja-JP" sz="1100">
              <a:solidFill>
                <a:sysClr val="windowText" lastClr="000000"/>
              </a:solidFill>
              <a:effectLst/>
              <a:latin typeface="+mn-lt"/>
              <a:ea typeface="+mn-ea"/>
              <a:cs typeface="+mn-cs"/>
            </a:rPr>
            <a:t>要因は、災害等廃棄物処理事業の終了</a:t>
          </a:r>
          <a:r>
            <a:rPr kumimoji="1" lang="ja-JP" altLang="en-US" sz="1100">
              <a:solidFill>
                <a:sysClr val="windowText" lastClr="000000"/>
              </a:solidFill>
              <a:effectLst/>
              <a:latin typeface="+mn-lt"/>
              <a:ea typeface="+mn-ea"/>
              <a:cs typeface="+mn-cs"/>
            </a:rPr>
            <a:t>による</a:t>
          </a:r>
          <a:r>
            <a:rPr kumimoji="1" lang="ja-JP" altLang="ja-JP" sz="1100">
              <a:solidFill>
                <a:sysClr val="windowText" lastClr="000000"/>
              </a:solidFill>
              <a:effectLst/>
              <a:latin typeface="+mn-lt"/>
              <a:ea typeface="+mn-ea"/>
              <a:cs typeface="+mn-cs"/>
            </a:rPr>
            <a:t>もの</a:t>
          </a:r>
          <a:r>
            <a:rPr kumimoji="1" lang="ja-JP" altLang="en-US" sz="1100">
              <a:solidFill>
                <a:sysClr val="windowText" lastClr="000000"/>
              </a:solidFill>
              <a:effectLst/>
              <a:latin typeface="+mn-lt"/>
              <a:ea typeface="+mn-ea"/>
              <a:cs typeface="+mn-cs"/>
            </a:rPr>
            <a:t>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今後も災害復旧事業を継続して行う必要があり、人件費・物件費の大幅な減額は見込まれないものの、職員定数の計画の見直しや災害復旧事業の精査等を行い最大限の適正化を図る。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41577</xdr:rowOff>
    </xdr:from>
    <xdr:to>
      <xdr:col>23</xdr:col>
      <xdr:colOff>133350</xdr:colOff>
      <xdr:row>84</xdr:row>
      <xdr:rowOff>58468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443377"/>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157511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4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25643</xdr:rowOff>
    </xdr:from>
    <xdr:to>
      <xdr:col>19</xdr:col>
      <xdr:colOff>133350</xdr:colOff>
      <xdr:row>84</xdr:row>
      <xdr:rowOff>58468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427443"/>
          <a:ext cx="889000" cy="3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35647</xdr:rowOff>
    </xdr:from>
    <xdr:to>
      <xdr:col>19</xdr:col>
      <xdr:colOff>184150</xdr:colOff>
      <xdr:row>82</xdr:row>
      <xdr:rowOff>137247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147424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63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1519</xdr:rowOff>
    </xdr:from>
    <xdr:to>
      <xdr:col>15</xdr:col>
      <xdr:colOff>82550</xdr:colOff>
      <xdr:row>84</xdr:row>
      <xdr:rowOff>25643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31869"/>
          <a:ext cx="889000" cy="1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1504</xdr:rowOff>
    </xdr:from>
    <xdr:to>
      <xdr:col>15</xdr:col>
      <xdr:colOff>133350</xdr:colOff>
      <xdr:row>82</xdr:row>
      <xdr:rowOff>103104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113281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168512</xdr:rowOff>
    </xdr:from>
    <xdr:to>
      <xdr:col>11</xdr:col>
      <xdr:colOff>31750</xdr:colOff>
      <xdr:row>83</xdr:row>
      <xdr:rowOff>1519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55962"/>
          <a:ext cx="889000" cy="17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168047</xdr:rowOff>
    </xdr:from>
    <xdr:to>
      <xdr:col>11</xdr:col>
      <xdr:colOff>82550</xdr:colOff>
      <xdr:row>82</xdr:row>
      <xdr:rowOff>98197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108374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133035</xdr:rowOff>
    </xdr:from>
    <xdr:to>
      <xdr:col>7</xdr:col>
      <xdr:colOff>31750</xdr:colOff>
      <xdr:row>82</xdr:row>
      <xdr:rowOff>63185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47962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162227</xdr:rowOff>
    </xdr:from>
    <xdr:to>
      <xdr:col>23</xdr:col>
      <xdr:colOff>184150</xdr:colOff>
      <xdr:row>84</xdr:row>
      <xdr:rowOff>92377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134304</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6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7668</xdr:rowOff>
    </xdr:from>
    <xdr:to>
      <xdr:col>19</xdr:col>
      <xdr:colOff>184150</xdr:colOff>
      <xdr:row>84</xdr:row>
      <xdr:rowOff>109268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4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94045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9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146293</xdr:rowOff>
    </xdr:from>
    <xdr:to>
      <xdr:col>15</xdr:col>
      <xdr:colOff>133350</xdr:colOff>
      <xdr:row>84</xdr:row>
      <xdr:rowOff>76443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3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61220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46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122169</xdr:rowOff>
    </xdr:from>
    <xdr:to>
      <xdr:col>11</xdr:col>
      <xdr:colOff>82550</xdr:colOff>
      <xdr:row>83</xdr:row>
      <xdr:rowOff>52319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37096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117712</xdr:rowOff>
    </xdr:from>
    <xdr:to>
      <xdr:col>7</xdr:col>
      <xdr:colOff>31750</xdr:colOff>
      <xdr:row>82</xdr:row>
      <xdr:rowOff>47862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0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58039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74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年度に国家公務員の制度に準じて、給与制度の総合的見直しを実施し、前年度に比べて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a:t>
          </a:r>
          <a:r>
            <a:rPr kumimoji="1" lang="en-US" altLang="ja-JP" sz="1100">
              <a:solidFill>
                <a:schemeClr val="dk1"/>
              </a:solidFill>
              <a:effectLst/>
              <a:latin typeface="+mn-lt"/>
              <a:ea typeface="+mn-ea"/>
              <a:cs typeface="+mn-cs"/>
            </a:rPr>
            <a:t>102.1→100.8</a:t>
          </a:r>
          <a:r>
            <a:rPr kumimoji="1" lang="ja-JP" altLang="ja-JP" sz="1100">
              <a:solidFill>
                <a:schemeClr val="dk1"/>
              </a:solidFill>
              <a:effectLst/>
              <a:latin typeface="+mn-lt"/>
              <a:ea typeface="+mn-ea"/>
              <a:cs typeface="+mn-cs"/>
            </a:rPr>
            <a:t>）し、それ以降、平成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月九州北部豪雨災害対応のために任期付職員を採用するなど、職員数は増加する中、採用・退職、経験年数に係る職員構成の変動が影響し、平成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ポイント下降（</a:t>
          </a:r>
          <a:r>
            <a:rPr kumimoji="1" lang="en-US" altLang="ja-JP" sz="1100">
              <a:solidFill>
                <a:schemeClr val="dk1"/>
              </a:solidFill>
              <a:effectLst/>
              <a:latin typeface="+mn-lt"/>
              <a:ea typeface="+mn-ea"/>
              <a:cs typeface="+mn-cs"/>
            </a:rPr>
            <a:t>100.8→99.0</a:t>
          </a:r>
          <a:r>
            <a:rPr kumimoji="1" lang="ja-JP" altLang="ja-JP" sz="1100">
              <a:solidFill>
                <a:schemeClr val="dk1"/>
              </a:solidFill>
              <a:effectLst/>
              <a:latin typeface="+mn-lt"/>
              <a:ea typeface="+mn-ea"/>
              <a:cs typeface="+mn-cs"/>
            </a:rPr>
            <a:t>）し、その後は、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前半の数値で推移している。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は、職員構成の変動による</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en-US" altLang="ja-JP" sz="1100">
              <a:solidFill>
                <a:schemeClr val="dk1"/>
              </a:solidFill>
              <a:effectLst/>
              <a:latin typeface="+mn-lt"/>
              <a:ea typeface="+mn-ea"/>
              <a:cs typeface="+mn-cs"/>
            </a:rPr>
            <a:t>99.2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）上昇しているが、引き続き、職員構成の変動による影響が生じるものと考えられる。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85271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8418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68036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170543</xdr:rowOff>
    </xdr:from>
    <xdr:to>
      <xdr:col>77</xdr:col>
      <xdr:colOff>95250</xdr:colOff>
      <xdr:row>86</xdr:row>
      <xdr:rowOff>100693</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110870</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1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89</xdr:row>
      <xdr:rowOff>907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497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34471</xdr:rowOff>
    </xdr:from>
    <xdr:to>
      <xdr:col>81</xdr:col>
      <xdr:colOff>95250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2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月九州北部豪雨により、他の地方自治体等から職員派遣の支援を受けているものの、十分ではない。そこで、膨大な業務に対応するため、一時的に職員定数の特例を設け</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人増員し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たがって、復旧・復興業務の目途が付くまでの間は、特例定数の範囲内で正規職員の増員採用や任期付職員の採用等を行い業務に対応しているところであり、一定数の職員増が見込まれる。このような状況において、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日現在の職員数は</a:t>
          </a:r>
          <a:r>
            <a:rPr kumimoji="1" lang="en-US" altLang="ja-JP" sz="1100">
              <a:solidFill>
                <a:schemeClr val="dk1"/>
              </a:solidFill>
              <a:effectLst/>
              <a:latin typeface="+mn-lt"/>
              <a:ea typeface="+mn-ea"/>
              <a:cs typeface="+mn-cs"/>
            </a:rPr>
            <a:t>532</a:t>
          </a:r>
          <a:r>
            <a:rPr kumimoji="1" lang="ja-JP" altLang="ja-JP" sz="1100">
              <a:solidFill>
                <a:schemeClr val="dk1"/>
              </a:solidFill>
              <a:effectLst/>
              <a:latin typeface="+mn-lt"/>
              <a:ea typeface="+mn-ea"/>
              <a:cs typeface="+mn-cs"/>
            </a:rPr>
            <a:t>人（前年度比＋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人）となっている。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136616</xdr:rowOff>
    </xdr:from>
    <xdr:to>
      <xdr:col>81</xdr:col>
      <xdr:colOff>44450</xdr:colOff>
      <xdr:row>61</xdr:row>
      <xdr:rowOff>153851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9506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136616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5714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45841</xdr:rowOff>
    </xdr:from>
    <xdr:to>
      <xdr:col>72</xdr:col>
      <xdr:colOff>203200</xdr:colOff>
      <xdr:row>61</xdr:row>
      <xdr:rowOff>98697</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504291"/>
          <a:ext cx="8890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151795</xdr:rowOff>
    </xdr:from>
    <xdr:to>
      <xdr:col>68</xdr:col>
      <xdr:colOff>152400</xdr:colOff>
      <xdr:row>61</xdr:row>
      <xdr:rowOff>45841</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38795"/>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108995</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103051</xdr:rowOff>
    </xdr:from>
    <xdr:to>
      <xdr:col>81</xdr:col>
      <xdr:colOff>95250</xdr:colOff>
      <xdr:row>62</xdr:row>
      <xdr:rowOff>33201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75128</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53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85816</xdr:rowOff>
    </xdr:from>
    <xdr:to>
      <xdr:col>77</xdr:col>
      <xdr:colOff>95250</xdr:colOff>
      <xdr:row>62</xdr:row>
      <xdr:rowOff>15966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166491</xdr:rowOff>
    </xdr:from>
    <xdr:to>
      <xdr:col>68</xdr:col>
      <xdr:colOff>203200</xdr:colOff>
      <xdr:row>61</xdr:row>
      <xdr:rowOff>96641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106818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22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100995</xdr:rowOff>
    </xdr:from>
    <xdr:to>
      <xdr:col>64</xdr:col>
      <xdr:colOff>152400</xdr:colOff>
      <xdr:row>61</xdr:row>
      <xdr:rowOff>31145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8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41322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％となり、前年と比べて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ポイントの増となっている。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要因としては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月九州北部豪雨に加え平成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月豪雨関連事業</a:t>
          </a:r>
          <a:r>
            <a:rPr kumimoji="1" lang="ja-JP" altLang="ja-JP" sz="1100">
              <a:solidFill>
                <a:sysClr val="windowText" lastClr="000000"/>
              </a:solidFill>
              <a:effectLst/>
              <a:latin typeface="+mn-lt"/>
              <a:ea typeface="+mn-ea"/>
              <a:cs typeface="+mn-cs"/>
            </a:rPr>
            <a:t>の起債の償還が始まったことにより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償還額が大幅に増加していること等が挙げられる。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また、現在行っている災害復旧事業に伴い、償還額の増が見込まれるため数値の悪化は避けられない状況である。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今後は事業の選択をするとともに、交付税措置のある起債の活用に努める。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42</xdr:row>
      <xdr:rowOff>2419</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179800" y="7134376"/>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104926</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5290800" y="70539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99181</xdr:rowOff>
    </xdr:from>
    <xdr:to>
      <xdr:col>77</xdr:col>
      <xdr:colOff>95250</xdr:colOff>
      <xdr:row>41</xdr:row>
      <xdr:rowOff>29331</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24493</xdr:rowOff>
    </xdr:from>
    <xdr:to>
      <xdr:col>72</xdr:col>
      <xdr:colOff>203200</xdr:colOff>
      <xdr:row>41</xdr:row>
      <xdr:rowOff>24493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a:off x="14401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81945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133652</xdr:rowOff>
    </xdr:from>
    <xdr:to>
      <xdr:col>68</xdr:col>
      <xdr:colOff>203200</xdr:colOff>
      <xdr:row>41</xdr:row>
      <xdr:rowOff>63802</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73979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54126</xdr:rowOff>
    </xdr:from>
    <xdr:to>
      <xdr:col>77</xdr:col>
      <xdr:colOff>95250</xdr:colOff>
      <xdr:row>41</xdr:row>
      <xdr:rowOff>155726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140503</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716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145143</xdr:rowOff>
    </xdr:from>
    <xdr:to>
      <xdr:col>73</xdr:col>
      <xdr:colOff>44450</xdr:colOff>
      <xdr:row>41</xdr:row>
      <xdr:rowOff>75293</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145143</xdr:rowOff>
    </xdr:from>
    <xdr:to>
      <xdr:col>68</xdr:col>
      <xdr:colOff>203200</xdr:colOff>
      <xdr:row>41</xdr:row>
      <xdr:rowOff>75293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117522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昨年度同様に</a:t>
          </a:r>
          <a:r>
            <a:rPr kumimoji="1" lang="ja-JP" altLang="ja-JP" sz="1100">
              <a:solidFill>
                <a:schemeClr val="dk1"/>
              </a:solidFill>
              <a:effectLst/>
              <a:latin typeface="+mn-lt"/>
              <a:ea typeface="+mn-ea"/>
              <a:cs typeface="+mn-cs"/>
            </a:rPr>
            <a:t>、将来負担比率は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となった。</a:t>
          </a:r>
          <a:r>
            <a:rPr kumimoji="1" lang="ja-JP" altLang="ja-JP" sz="1100">
              <a:solidFill>
                <a:sysClr val="windowText" lastClr="000000"/>
              </a:solidFill>
              <a:effectLst/>
              <a:latin typeface="+mn-lt"/>
              <a:ea typeface="+mn-ea"/>
              <a:cs typeface="+mn-cs"/>
            </a:rPr>
            <a:t>これは災害復旧事業債</a:t>
          </a:r>
          <a:r>
            <a:rPr kumimoji="1" lang="ja-JP" altLang="en-US" sz="1100">
              <a:solidFill>
                <a:sysClr val="windowText" lastClr="000000"/>
              </a:solidFill>
              <a:effectLst/>
              <a:latin typeface="+mn-lt"/>
              <a:ea typeface="+mn-ea"/>
              <a:cs typeface="+mn-cs"/>
            </a:rPr>
            <a:t>や緊急自然災害防止対策事業債</a:t>
          </a:r>
          <a:r>
            <a:rPr kumimoji="1" lang="ja-JP" altLang="ja-JP" sz="1100">
              <a:solidFill>
                <a:sysClr val="windowText" lastClr="000000"/>
              </a:solidFill>
              <a:effectLst/>
              <a:latin typeface="+mn-lt"/>
              <a:ea typeface="+mn-ea"/>
              <a:cs typeface="+mn-cs"/>
            </a:rPr>
            <a:t>の増等があったものの、充当可能財源である基金（公共施設等整備基金、地域振興基金等）の増や交付税措置率の高い起債の借入を行っていることが主な要因である。現在行っている災害復旧事業に伴い、地方債の現在高の増や充当可能基金の減が見込まれるため数値の悪化は避けられない状況である。今後は事業の選択をするとともに、交付税措置のある起債の活用等により、将来負担比率の悪化を抑えるよう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a:extLst>
            <a:ext uri="{FF2B5EF4-FFF2-40B4-BE49-F238E27FC236}">
              <a16:creationId xmlns:a16="http://schemas.microsoft.com/office/drawing/2014/main" id="{00000000-0008-0000-0300-0000C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a:extLst>
            <a:ext uri="{FF2B5EF4-FFF2-40B4-BE49-F238E27FC236}">
              <a16:creationId xmlns:a16="http://schemas.microsoft.com/office/drawing/2014/main" id="{00000000-0008-0000-0300-0000C2010000}"/>
            </a:ext>
          </a:extLst>
        </xdr:cNvPr>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a:extLst>
            <a:ext uri="{FF2B5EF4-FFF2-40B4-BE49-F238E27FC236}">
              <a16:creationId xmlns:a16="http://schemas.microsoft.com/office/drawing/2014/main" id="{00000000-0008-0000-0300-0000C4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62290</xdr:rowOff>
    </xdr:from>
    <xdr:to>
      <xdr:col>72</xdr:col>
      <xdr:colOff>203200</xdr:colOff>
      <xdr:row>14</xdr:row>
      <xdr:rowOff>126637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625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161670</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561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126637</xdr:rowOff>
    </xdr:from>
    <xdr:to>
      <xdr:col>68</xdr:col>
      <xdr:colOff>152400</xdr:colOff>
      <xdr:row>15</xdr:row>
      <xdr:rowOff>101116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26937"/>
          <a:ext cx="889000" cy="1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125246</xdr:rowOff>
    </xdr:from>
    <xdr:to>
      <xdr:col>77</xdr:col>
      <xdr:colOff>95250</xdr:colOff>
      <xdr:row>15</xdr:row>
      <xdr:rowOff>55396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61290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65573</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29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153972</xdr:rowOff>
    </xdr:from>
    <xdr:to>
      <xdr:col>73</xdr:col>
      <xdr:colOff>44450</xdr:colOff>
      <xdr:row>15</xdr:row>
      <xdr:rowOff>84122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5240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68899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64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37677</xdr:rowOff>
    </xdr:from>
    <xdr:to>
      <xdr:col>68</xdr:col>
      <xdr:colOff>203200</xdr:colOff>
      <xdr:row>15</xdr:row>
      <xdr:rowOff>139277</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4351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124054</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64105</xdr:rowOff>
    </xdr:from>
    <xdr:to>
      <xdr:col>64</xdr:col>
      <xdr:colOff>152400</xdr:colOff>
      <xdr:row>15</xdr:row>
      <xdr:rowOff>165705</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3462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150482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72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4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75837</xdr:rowOff>
    </xdr:from>
    <xdr:to>
      <xdr:col>68</xdr:col>
      <xdr:colOff>203200</xdr:colOff>
      <xdr:row>15</xdr:row>
      <xdr:rowOff>5987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16164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50316</xdr:rowOff>
    </xdr:from>
    <xdr:to>
      <xdr:col>64</xdr:col>
      <xdr:colOff>152400</xdr:colOff>
      <xdr:row>15</xdr:row>
      <xdr:rowOff>151916</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162093</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39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、会計年度任用職員制度の導入等により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復旧・復興業務の目途が付くまでの間は、特例定数の範囲内で正規職員の増員採用や任期付職員の採用等を行い、業務に対応していく必要があるため経費の増が見込まれるが、定数管理の徹底を図り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37</xdr:row>
      <xdr:rowOff>85090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6966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6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154957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130810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3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80010</xdr:rowOff>
    </xdr:from>
    <xdr:to>
      <xdr:col>11</xdr:col>
      <xdr:colOff>60325</xdr:colOff>
      <xdr:row>36</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20337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年度は、災害復旧事業等の臨時的な事業を行う必要があることから、通常事業を抑制しているため、経常収支比率は前年度比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ポイントの減となり類似団体平均を下回っている。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今後も公共施設の適正維持とともに、管理方法を含めた事業費の見直し等コスト削減に努める。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17</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9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39370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38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123190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54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123190</xdr:rowOff>
    </xdr:from>
    <xdr:to>
      <xdr:col>69</xdr:col>
      <xdr:colOff>92075</xdr:colOff>
      <xdr:row>17</xdr:row>
      <xdr:rowOff>153670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03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129540</xdr:rowOff>
    </xdr:from>
    <xdr:to>
      <xdr:col>69</xdr:col>
      <xdr:colOff>142875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前年度と比較すると令和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児童扶養手当給付事業や生活保護費の減により、前年度比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ポイントの減となって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類似団体平均を下回っている。</a:t>
          </a:r>
          <a:r>
            <a:rPr kumimoji="1" lang="ja-JP" altLang="ja-JP" sz="1100">
              <a:solidFill>
                <a:srgbClr val="FF0000"/>
              </a:solidFill>
              <a:effectLst/>
              <a:latin typeface="+mn-lt"/>
              <a:ea typeface="+mn-ea"/>
              <a:cs typeface="+mn-cs"/>
            </a:rPr>
            <a:t>　</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今後も各福祉制度の受給増により扶助費の増嵩が想定されるため、審査等の適正化を進め、歳出抑制に努める。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92710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15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92710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64770</xdr:rowOff>
    </xdr:from>
    <xdr:to>
      <xdr:col>20</xdr:col>
      <xdr:colOff>38100</xdr:colOff>
      <xdr:row>55</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1270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15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26670</xdr:rowOff>
    </xdr:from>
    <xdr:to>
      <xdr:col>15</xdr:col>
      <xdr:colOff>149225</xdr:colOff>
      <xdr:row>55</xdr:row>
      <xdr:rowOff>128270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113047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4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149860</xdr:rowOff>
    </xdr:from>
    <xdr:to>
      <xdr:col>11</xdr:col>
      <xdr:colOff>9525</xdr:colOff>
      <xdr:row>54</xdr:row>
      <xdr:rowOff>157480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106680</xdr:rowOff>
    </xdr:from>
    <xdr:to>
      <xdr:col>24</xdr:col>
      <xdr:colOff>76200</xdr:colOff>
      <xdr:row>55</xdr:row>
      <xdr:rowOff>36830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123207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121920</xdr:rowOff>
    </xdr:from>
    <xdr:to>
      <xdr:col>15</xdr:col>
      <xdr:colOff>149225</xdr:colOff>
      <xdr:row>55</xdr:row>
      <xdr:rowOff>52070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62247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106680</xdr:rowOff>
    </xdr:from>
    <xdr:to>
      <xdr:col>11</xdr:col>
      <xdr:colOff>60325</xdr:colOff>
      <xdr:row>55</xdr:row>
      <xdr:rowOff>36830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47007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99060</xdr:rowOff>
    </xdr:from>
    <xdr:to>
      <xdr:col>6</xdr:col>
      <xdr:colOff>171450</xdr:colOff>
      <xdr:row>55</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39387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下水道事業が特別会計より公営企業会計へ移行したことに伴い費用区分が「繰出金」から「補助費等」へ変更になった平成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年度から引き続き類似団体平均を下回っている。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国民健康保険事業</a:t>
          </a:r>
          <a:r>
            <a:rPr kumimoji="1" lang="ja-JP" altLang="en-US" sz="1100">
              <a:solidFill>
                <a:schemeClr val="dk1"/>
              </a:solidFill>
              <a:effectLst/>
              <a:latin typeface="+mn-lt"/>
              <a:ea typeface="+mn-ea"/>
              <a:cs typeface="+mn-cs"/>
            </a:rPr>
            <a:t>や後期高齢者医療事業</a:t>
          </a:r>
          <a:r>
            <a:rPr kumimoji="1" lang="ja-JP" altLang="ja-JP" sz="1100">
              <a:solidFill>
                <a:schemeClr val="dk1"/>
              </a:solidFill>
              <a:effectLst/>
              <a:latin typeface="+mn-lt"/>
              <a:ea typeface="+mn-ea"/>
              <a:cs typeface="+mn-cs"/>
            </a:rPr>
            <a:t>への繰出金は</a:t>
          </a:r>
          <a:r>
            <a:rPr lang="ja-JP" altLang="en-US" sz="1100" b="0" i="0" u="none" strike="noStrike" baseline="0">
              <a:solidFill>
                <a:schemeClr val="dk1"/>
              </a:solidFill>
              <a:latin typeface="+mn-lt"/>
              <a:ea typeface="+mn-ea"/>
              <a:cs typeface="+mn-cs"/>
            </a:rPr>
            <a:t>、前年度に比べ</a:t>
          </a:r>
          <a:r>
            <a:rPr kumimoji="1" lang="ja-JP" altLang="en-US" sz="1100">
              <a:solidFill>
                <a:schemeClr val="dk1"/>
              </a:solidFill>
              <a:effectLst/>
              <a:latin typeface="+mn-lt"/>
              <a:ea typeface="+mn-ea"/>
              <a:cs typeface="+mn-cs"/>
            </a:rPr>
            <a:t>減となったものの</a:t>
          </a:r>
          <a:r>
            <a:rPr kumimoji="1" lang="ja-JP" altLang="ja-JP" sz="1100">
              <a:solidFill>
                <a:schemeClr val="dk1"/>
              </a:solidFill>
              <a:effectLst/>
              <a:latin typeface="+mn-lt"/>
              <a:ea typeface="+mn-ea"/>
              <a:cs typeface="+mn-cs"/>
            </a:rPr>
            <a:t>、介護保険事業の特別会計への繰出金は増加傾向にあるため、事業見直し等により繰出金の抑制を図り、普通会計の負担を減らしていく必要がある。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80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8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44450</xdr:rowOff>
    </xdr:from>
    <xdr:to>
      <xdr:col>78</xdr:col>
      <xdr:colOff>120650</xdr:colOff>
      <xdr:row>59</xdr:row>
      <xdr:rowOff>146050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107950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95250</xdr:rowOff>
    </xdr:from>
    <xdr:to>
      <xdr:col>74</xdr:col>
      <xdr:colOff>31750</xdr:colOff>
      <xdr:row>60</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61</xdr:row>
      <xdr:rowOff>6350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4250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95250</xdr:rowOff>
    </xdr:from>
    <xdr:to>
      <xdr:col>69</xdr:col>
      <xdr:colOff>142875</xdr:colOff>
      <xdr:row>60</xdr:row>
      <xdr:rowOff>25400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8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168927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57150</xdr:rowOff>
    </xdr:from>
    <xdr:to>
      <xdr:col>74</xdr:col>
      <xdr:colOff>31750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127000</xdr:rowOff>
    </xdr:from>
    <xdr:to>
      <xdr:col>65</xdr:col>
      <xdr:colOff>53975</xdr:colOff>
      <xdr:row>61</xdr:row>
      <xdr:rowOff>57150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a:t>
          </a:r>
          <a:r>
            <a:rPr kumimoji="1" lang="ja-JP" altLang="en-US" sz="1100">
              <a:solidFill>
                <a:schemeClr val="dk1"/>
              </a:solidFill>
              <a:effectLst/>
              <a:latin typeface="+mn-lt"/>
              <a:ea typeface="+mn-ea"/>
              <a:cs typeface="+mn-cs"/>
            </a:rPr>
            <a:t>広域ごみ処理運営及び公債費負担金の増等により、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今後も補助金交付団体の精査、現行補助金の廃止・縮小も含めた補助金交付基準の見直し、特別会計や一部事務組合の歳出見直しによる繰出金縮減等行い、歳出の適正化に努める。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36</xdr:row>
      <xdr:rowOff>149860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36</xdr:row>
      <xdr:rowOff>159004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163576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331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163576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803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43705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公債費に係る経常収支比率は類似団体平均を上回っており、前年度比は</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ポイントの増となっている。これは</a:t>
          </a:r>
          <a:r>
            <a:rPr kumimoji="1" lang="ja-JP" altLang="en-US" sz="1100">
              <a:solidFill>
                <a:schemeClr val="dk1"/>
              </a:solidFill>
              <a:effectLst/>
              <a:latin typeface="+mn-lt"/>
              <a:ea typeface="+mn-ea"/>
              <a:cs typeface="+mn-cs"/>
            </a:rPr>
            <a:t>災害復旧事業債、過疎対策事業債の元利償還金の増</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今後、災害復旧事業債の償還額の増加が見込まれるため、投資事業を厳密に精査し、起債額の抑制に努める。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154758</xdr:rowOff>
    </xdr:from>
    <xdr:to>
      <xdr:col>24</xdr:col>
      <xdr:colOff>25400</xdr:colOff>
      <xdr:row>78</xdr:row>
      <xdr:rowOff>29029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35640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76381</xdr:rowOff>
    </xdr:from>
    <xdr:to>
      <xdr:col>19</xdr:col>
      <xdr:colOff>187325</xdr:colOff>
      <xdr:row>77</xdr:row>
      <xdr:rowOff>154758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780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37193</xdr:rowOff>
    </xdr:from>
    <xdr:to>
      <xdr:col>15</xdr:col>
      <xdr:colOff>98425</xdr:colOff>
      <xdr:row>77</xdr:row>
      <xdr:rowOff>76381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3884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37193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257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149679</xdr:rowOff>
    </xdr:from>
    <xdr:to>
      <xdr:col>24</xdr:col>
      <xdr:colOff>76200</xdr:colOff>
      <xdr:row>78</xdr:row>
      <xdr:rowOff>79829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121756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103958</xdr:rowOff>
    </xdr:from>
    <xdr:to>
      <xdr:col>20</xdr:col>
      <xdr:colOff>38100</xdr:colOff>
      <xdr:row>78</xdr:row>
      <xdr:rowOff>34108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18885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3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25581</xdr:rowOff>
    </xdr:from>
    <xdr:to>
      <xdr:col>15</xdr:col>
      <xdr:colOff>149225</xdr:colOff>
      <xdr:row>77</xdr:row>
      <xdr:rowOff>127181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137358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157843</xdr:rowOff>
    </xdr:from>
    <xdr:to>
      <xdr:col>11</xdr:col>
      <xdr:colOff>60325</xdr:colOff>
      <xdr:row>77</xdr:row>
      <xdr:rowOff>87993</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98170</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公債費を除く経常収支比率は、類似団体平均を下回っているが、前年度比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ポイントの増となっている。これは経常経費等一般財源のうち、物件費、</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については減となったものの、人件費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については増となったことが要因とみられる。</a:t>
          </a:r>
          <a:endParaRPr lang="ja-JP" altLang="ja-JP" sz="1400">
            <a:effectLst/>
          </a:endParaRPr>
        </a:p>
        <a:p>
          <a:r>
            <a:rPr kumimoji="1" lang="ja-JP" altLang="ja-JP" sz="1100">
              <a:solidFill>
                <a:schemeClr val="dk1"/>
              </a:solidFill>
              <a:effectLst/>
              <a:latin typeface="+mn-lt"/>
              <a:ea typeface="+mn-ea"/>
              <a:cs typeface="+mn-cs"/>
            </a:rPr>
            <a:t>　今後も、施設管理経費の適正化等も踏まえた全市をあげた総合的な事業費の抑制を進め、経常収支の改善に努める。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27939</xdr:rowOff>
    </xdr:from>
    <xdr:to>
      <xdr:col>82</xdr:col>
      <xdr:colOff>107950</xdr:colOff>
      <xdr:row>76</xdr:row>
      <xdr:rowOff>88900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0581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153670</xdr:rowOff>
    </xdr:from>
    <xdr:to>
      <xdr:col>78</xdr:col>
      <xdr:colOff>69850</xdr:colOff>
      <xdr:row>76</xdr:row>
      <xdr:rowOff>27939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160020</xdr:rowOff>
    </xdr:from>
    <xdr:to>
      <xdr:col>78</xdr:col>
      <xdr:colOff>120650</xdr:colOff>
      <xdr:row>77</xdr:row>
      <xdr:rowOff>90170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74947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153670</xdr:rowOff>
    </xdr:from>
    <xdr:to>
      <xdr:col>73</xdr:col>
      <xdr:colOff>180975</xdr:colOff>
      <xdr:row>75</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106680</xdr:rowOff>
    </xdr:from>
    <xdr:to>
      <xdr:col>74</xdr:col>
      <xdr:colOff>31750</xdr:colOff>
      <xdr:row>77</xdr:row>
      <xdr:rowOff>36830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21607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77</xdr:row>
      <xdr:rowOff>1270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0200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148589</xdr:rowOff>
    </xdr:from>
    <xdr:to>
      <xdr:col>65</xdr:col>
      <xdr:colOff>53975</xdr:colOff>
      <xdr:row>76</xdr:row>
      <xdr:rowOff>78739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88917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54627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148589</xdr:rowOff>
    </xdr:from>
    <xdr:to>
      <xdr:col>78</xdr:col>
      <xdr:colOff>120650</xdr:colOff>
      <xdr:row>76</xdr:row>
      <xdr:rowOff>78739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88917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102870</xdr:rowOff>
    </xdr:from>
    <xdr:to>
      <xdr:col>74</xdr:col>
      <xdr:colOff>31750</xdr:colOff>
      <xdr:row>76</xdr:row>
      <xdr:rowOff>33020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43197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110490</xdr:rowOff>
    </xdr:from>
    <xdr:to>
      <xdr:col>69</xdr:col>
      <xdr:colOff>142875</xdr:colOff>
      <xdr:row>76</xdr:row>
      <xdr:rowOff>40639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82456</xdr:rowOff>
    </xdr:from>
    <xdr:to>
      <xdr:col>29</xdr:col>
      <xdr:colOff>127000</xdr:colOff>
      <xdr:row>15</xdr:row>
      <xdr:rowOff>165767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01831"/>
          <a:ext cx="647700" cy="83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119376</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1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165767</xdr:rowOff>
    </xdr:from>
    <xdr:to>
      <xdr:col>26</xdr:col>
      <xdr:colOff>50800</xdr:colOff>
      <xdr:row>16</xdr:row>
      <xdr:rowOff>43609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85142"/>
          <a:ext cx="698500" cy="49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9725</xdr:rowOff>
    </xdr:from>
    <xdr:to>
      <xdr:col>26</xdr:col>
      <xdr:colOff>101600</xdr:colOff>
      <xdr:row>17</xdr:row>
      <xdr:rowOff>111325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96102</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5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43609</xdr:rowOff>
    </xdr:from>
    <xdr:to>
      <xdr:col>22</xdr:col>
      <xdr:colOff>114300</xdr:colOff>
      <xdr:row>16</xdr:row>
      <xdr:rowOff>96487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834434"/>
          <a:ext cx="698500" cy="52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25956</xdr:rowOff>
    </xdr:from>
    <xdr:to>
      <xdr:col>22</xdr:col>
      <xdr:colOff>165100</xdr:colOff>
      <xdr:row>17</xdr:row>
      <xdr:rowOff>127556</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112333</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96487</xdr:rowOff>
    </xdr:from>
    <xdr:to>
      <xdr:col>18</xdr:col>
      <xdr:colOff>177800</xdr:colOff>
      <xdr:row>17</xdr:row>
      <xdr:rowOff>22692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87312"/>
          <a:ext cx="698500" cy="97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25298</xdr:rowOff>
    </xdr:from>
    <xdr:to>
      <xdr:col>19</xdr:col>
      <xdr:colOff>38100</xdr:colOff>
      <xdr:row>17</xdr:row>
      <xdr:rowOff>126898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39243</xdr:rowOff>
    </xdr:from>
    <xdr:to>
      <xdr:col>15</xdr:col>
      <xdr:colOff>101600</xdr:colOff>
      <xdr:row>17</xdr:row>
      <xdr:rowOff>140843</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01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125620</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31656</xdr:rowOff>
    </xdr:from>
    <xdr:to>
      <xdr:col>29</xdr:col>
      <xdr:colOff>177800</xdr:colOff>
      <xdr:row>15</xdr:row>
      <xdr:rowOff>133256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51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48183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114967</xdr:rowOff>
    </xdr:from>
    <xdr:to>
      <xdr:col>26</xdr:col>
      <xdr:colOff>101600</xdr:colOff>
      <xdr:row>16</xdr:row>
      <xdr:rowOff>45117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34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55294</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03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164259</xdr:rowOff>
    </xdr:from>
    <xdr:to>
      <xdr:col>22</xdr:col>
      <xdr:colOff>165100</xdr:colOff>
      <xdr:row>16</xdr:row>
      <xdr:rowOff>94409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83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104586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5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45687</xdr:rowOff>
    </xdr:from>
    <xdr:to>
      <xdr:col>19</xdr:col>
      <xdr:colOff>38100</xdr:colOff>
      <xdr:row>16</xdr:row>
      <xdr:rowOff>147287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836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157464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0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143342</xdr:rowOff>
    </xdr:from>
    <xdr:to>
      <xdr:col>15</xdr:col>
      <xdr:colOff>101600</xdr:colOff>
      <xdr:row>17</xdr:row>
      <xdr:rowOff>73492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34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83669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0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212856</xdr:rowOff>
    </xdr:from>
    <xdr:to>
      <xdr:col>29</xdr:col>
      <xdr:colOff>127000</xdr:colOff>
      <xdr:row>35</xdr:row>
      <xdr:rowOff>272977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823206"/>
          <a:ext cx="647700" cy="60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212856</xdr:rowOff>
    </xdr:from>
    <xdr:to>
      <xdr:col>26</xdr:col>
      <xdr:colOff>50800</xdr:colOff>
      <xdr:row>36</xdr:row>
      <xdr:rowOff>14170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23206"/>
          <a:ext cx="698500" cy="144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28618</xdr:rowOff>
    </xdr:from>
    <xdr:to>
      <xdr:col>26</xdr:col>
      <xdr:colOff>101600</xdr:colOff>
      <xdr:row>36</xdr:row>
      <xdr:rowOff>130218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1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114995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6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14170</xdr:rowOff>
    </xdr:from>
    <xdr:to>
      <xdr:col>22</xdr:col>
      <xdr:colOff>114300</xdr:colOff>
      <xdr:row>36</xdr:row>
      <xdr:rowOff>92057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67420"/>
          <a:ext cx="698500" cy="7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44033</xdr:rowOff>
    </xdr:from>
    <xdr:to>
      <xdr:col>22</xdr:col>
      <xdr:colOff>165100</xdr:colOff>
      <xdr:row>36</xdr:row>
      <xdr:rowOff>145633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130410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29322</xdr:rowOff>
    </xdr:from>
    <xdr:to>
      <xdr:col>18</xdr:col>
      <xdr:colOff>177800</xdr:colOff>
      <xdr:row>36</xdr:row>
      <xdr:rowOff>92057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982572"/>
          <a:ext cx="698500" cy="62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9743</xdr:rowOff>
    </xdr:from>
    <xdr:to>
      <xdr:col>19</xdr:col>
      <xdr:colOff>38100</xdr:colOff>
      <xdr:row>36</xdr:row>
      <xdr:rowOff>111343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121520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3766</xdr:rowOff>
    </xdr:from>
    <xdr:to>
      <xdr:col>15</xdr:col>
      <xdr:colOff>101600</xdr:colOff>
      <xdr:row>36</xdr:row>
      <xdr:rowOff>105366</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57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90143</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222177</xdr:rowOff>
    </xdr:from>
    <xdr:to>
      <xdr:col>29</xdr:col>
      <xdr:colOff>177800</xdr:colOff>
      <xdr:row>35</xdr:row>
      <xdr:rowOff>323777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32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67254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7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162056</xdr:rowOff>
    </xdr:from>
    <xdr:to>
      <xdr:col>26</xdr:col>
      <xdr:colOff>101600</xdr:colOff>
      <xdr:row>35</xdr:row>
      <xdr:rowOff>263656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72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273833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4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306270</xdr:rowOff>
    </xdr:from>
    <xdr:to>
      <xdr:col>22</xdr:col>
      <xdr:colOff>165100</xdr:colOff>
      <xdr:row>36</xdr:row>
      <xdr:rowOff>64970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16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75147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8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41257</xdr:rowOff>
    </xdr:from>
    <xdr:to>
      <xdr:col>19</xdr:col>
      <xdr:colOff>38100</xdr:colOff>
      <xdr:row>36</xdr:row>
      <xdr:rowOff>142857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94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127634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8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321422</xdr:rowOff>
    </xdr:from>
    <xdr:to>
      <xdr:col>15</xdr:col>
      <xdr:colOff>101600</xdr:colOff>
      <xdr:row>36</xdr:row>
      <xdr:rowOff>80122</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31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90299</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70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47174</xdr:rowOff>
    </xdr:from>
    <xdr:to>
      <xdr:col>24</xdr:col>
      <xdr:colOff>63500</xdr:colOff>
      <xdr:row>36</xdr:row>
      <xdr:rowOff>86522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47924"/>
          <a:ext cx="838200" cy="2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164511</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16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86522</xdr:rowOff>
    </xdr:from>
    <xdr:to>
      <xdr:col>19</xdr:col>
      <xdr:colOff>177800</xdr:colOff>
      <xdr:row>36</xdr:row>
      <xdr:rowOff>108496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58722"/>
          <a:ext cx="889000" cy="2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130091</xdr:rowOff>
    </xdr:from>
    <xdr:to>
      <xdr:col>20</xdr:col>
      <xdr:colOff>38100</xdr:colOff>
      <xdr:row>37</xdr:row>
      <xdr:rowOff>60241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30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51368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108496</xdr:rowOff>
    </xdr:from>
    <xdr:to>
      <xdr:col>15</xdr:col>
      <xdr:colOff>50800</xdr:colOff>
      <xdr:row>36</xdr:row>
      <xdr:rowOff>164660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80696"/>
          <a:ext cx="889000" cy="56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133877</xdr:rowOff>
    </xdr:from>
    <xdr:to>
      <xdr:col>15</xdr:col>
      <xdr:colOff>101600</xdr:colOff>
      <xdr:row>37</xdr:row>
      <xdr:rowOff>64027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3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55154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9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164660</xdr:rowOff>
    </xdr:from>
    <xdr:to>
      <xdr:col>10</xdr:col>
      <xdr:colOff>114300</xdr:colOff>
      <xdr:row>37</xdr:row>
      <xdr:rowOff>44531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36860"/>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134220</xdr:rowOff>
    </xdr:from>
    <xdr:to>
      <xdr:col>10</xdr:col>
      <xdr:colOff>165100</xdr:colOff>
      <xdr:row>37</xdr:row>
      <xdr:rowOff>64370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30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55497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139864</xdr:rowOff>
    </xdr:from>
    <xdr:to>
      <xdr:col>6</xdr:col>
      <xdr:colOff>38100</xdr:colOff>
      <xdr:row>37</xdr:row>
      <xdr:rowOff>70014</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86541</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167824</xdr:rowOff>
    </xdr:from>
    <xdr:to>
      <xdr:col>24</xdr:col>
      <xdr:colOff>114300</xdr:colOff>
      <xdr:row>35</xdr:row>
      <xdr:rowOff>97974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9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19251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84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35722</xdr:rowOff>
    </xdr:from>
    <xdr:to>
      <xdr:col>20</xdr:col>
      <xdr:colOff>38100</xdr:colOff>
      <xdr:row>36</xdr:row>
      <xdr:rowOff>137322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0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153849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9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57696</xdr:rowOff>
    </xdr:from>
    <xdr:to>
      <xdr:col>15</xdr:col>
      <xdr:colOff>101600</xdr:colOff>
      <xdr:row>36</xdr:row>
      <xdr:rowOff>159296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2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4373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00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113860</xdr:rowOff>
    </xdr:from>
    <xdr:to>
      <xdr:col>10</xdr:col>
      <xdr:colOff>165100</xdr:colOff>
      <xdr:row>37</xdr:row>
      <xdr:rowOff>44010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60537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0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165181</xdr:rowOff>
    </xdr:from>
    <xdr:to>
      <xdr:col>6</xdr:col>
      <xdr:colOff>38100</xdr:colOff>
      <xdr:row>37</xdr:row>
      <xdr:rowOff>95331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86458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62891</xdr:rowOff>
    </xdr:from>
    <xdr:to>
      <xdr:col>24</xdr:col>
      <xdr:colOff>63500</xdr:colOff>
      <xdr:row>54</xdr:row>
      <xdr:rowOff>142721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149741"/>
          <a:ext cx="838200" cy="25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27877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2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62891</xdr:rowOff>
    </xdr:from>
    <xdr:to>
      <xdr:col>19</xdr:col>
      <xdr:colOff>177800</xdr:colOff>
      <xdr:row>53</xdr:row>
      <xdr:rowOff>83465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14974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96901</xdr:rowOff>
    </xdr:from>
    <xdr:to>
      <xdr:col>20</xdr:col>
      <xdr:colOff>38100</xdr:colOff>
      <xdr:row>57</xdr:row>
      <xdr:rowOff>27051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18178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83465</xdr:rowOff>
    </xdr:from>
    <xdr:to>
      <xdr:col>15</xdr:col>
      <xdr:colOff>50800</xdr:colOff>
      <xdr:row>55</xdr:row>
      <xdr:rowOff>85554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170315"/>
          <a:ext cx="889000" cy="3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171310</xdr:rowOff>
    </xdr:from>
    <xdr:to>
      <xdr:col>15</xdr:col>
      <xdr:colOff>101600</xdr:colOff>
      <xdr:row>57</xdr:row>
      <xdr:rowOff>101460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92587</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85554</xdr:rowOff>
    </xdr:from>
    <xdr:to>
      <xdr:col>10</xdr:col>
      <xdr:colOff>114300</xdr:colOff>
      <xdr:row>57</xdr:row>
      <xdr:rowOff>20681</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515304"/>
          <a:ext cx="889000" cy="27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25349</xdr:rowOff>
    </xdr:from>
    <xdr:to>
      <xdr:col>10</xdr:col>
      <xdr:colOff>165100</xdr:colOff>
      <xdr:row>57</xdr:row>
      <xdr:rowOff>126949</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118076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55573</xdr:rowOff>
    </xdr:from>
    <xdr:to>
      <xdr:col>6</xdr:col>
      <xdr:colOff>38100</xdr:colOff>
      <xdr:row>57</xdr:row>
      <xdr:rowOff>157173</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148300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91921</xdr:rowOff>
    </xdr:from>
    <xdr:to>
      <xdr:col>24</xdr:col>
      <xdr:colOff>114300</xdr:colOff>
      <xdr:row>55</xdr:row>
      <xdr:rowOff>22071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35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114798</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2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12091</xdr:rowOff>
    </xdr:from>
    <xdr:to>
      <xdr:col>20</xdr:col>
      <xdr:colOff>38100</xdr:colOff>
      <xdr:row>53</xdr:row>
      <xdr:rowOff>113691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09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130218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887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32665</xdr:rowOff>
    </xdr:from>
    <xdr:to>
      <xdr:col>15</xdr:col>
      <xdr:colOff>101600</xdr:colOff>
      <xdr:row>53</xdr:row>
      <xdr:rowOff>134265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11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150792</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889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34754</xdr:rowOff>
    </xdr:from>
    <xdr:to>
      <xdr:col>10</xdr:col>
      <xdr:colOff>165100</xdr:colOff>
      <xdr:row>55</xdr:row>
      <xdr:rowOff>136354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4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152881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2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141331</xdr:rowOff>
    </xdr:from>
    <xdr:to>
      <xdr:col>6</xdr:col>
      <xdr:colOff>38100</xdr:colOff>
      <xdr:row>57</xdr:row>
      <xdr:rowOff>71481</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88008</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5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170066</xdr:rowOff>
    </xdr:from>
    <xdr:to>
      <xdr:col>24</xdr:col>
      <xdr:colOff>63500</xdr:colOff>
      <xdr:row>79</xdr:row>
      <xdr:rowOff>5017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354316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169684</xdr:rowOff>
    </xdr:from>
    <xdr:to>
      <xdr:col>19</xdr:col>
      <xdr:colOff>177800</xdr:colOff>
      <xdr:row>78</xdr:row>
      <xdr:rowOff>170066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54278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107798</xdr:rowOff>
    </xdr:from>
    <xdr:to>
      <xdr:col>20</xdr:col>
      <xdr:colOff>38100</xdr:colOff>
      <xdr:row>78</xdr:row>
      <xdr:rowOff>37948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54475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8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159931</xdr:rowOff>
    </xdr:from>
    <xdr:to>
      <xdr:col>15</xdr:col>
      <xdr:colOff>50800</xdr:colOff>
      <xdr:row>78</xdr:row>
      <xdr:rowOff>169684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53303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70459</xdr:rowOff>
    </xdr:from>
    <xdr:to>
      <xdr:col>15</xdr:col>
      <xdr:colOff>101600</xdr:colOff>
      <xdr:row>78</xdr:row>
      <xdr:rowOff>609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17136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157265</xdr:rowOff>
    </xdr:from>
    <xdr:to>
      <xdr:col>10</xdr:col>
      <xdr:colOff>114300</xdr:colOff>
      <xdr:row>78</xdr:row>
      <xdr:rowOff>159931</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a:off x="1130300" y="13530365"/>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31674</xdr:rowOff>
    </xdr:from>
    <xdr:to>
      <xdr:col>10</xdr:col>
      <xdr:colOff>165100</xdr:colOff>
      <xdr:row>77</xdr:row>
      <xdr:rowOff>133274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149801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80251</xdr:rowOff>
    </xdr:from>
    <xdr:to>
      <xdr:col>6</xdr:col>
      <xdr:colOff>38100</xdr:colOff>
      <xdr:row>78</xdr:row>
      <xdr:rowOff>10401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26928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125667</xdr:rowOff>
    </xdr:from>
    <xdr:to>
      <xdr:col>24</xdr:col>
      <xdr:colOff>114300</xdr:colOff>
      <xdr:row>79</xdr:row>
      <xdr:rowOff>55817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9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40594</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41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119266</xdr:rowOff>
    </xdr:from>
    <xdr:to>
      <xdr:col>20</xdr:col>
      <xdr:colOff>38100</xdr:colOff>
      <xdr:row>79</xdr:row>
      <xdr:rowOff>49416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40543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118884</xdr:rowOff>
    </xdr:from>
    <xdr:to>
      <xdr:col>15</xdr:col>
      <xdr:colOff>101600</xdr:colOff>
      <xdr:row>79</xdr:row>
      <xdr:rowOff>49034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9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40161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8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109131</xdr:rowOff>
    </xdr:from>
    <xdr:to>
      <xdr:col>10</xdr:col>
      <xdr:colOff>165100</xdr:colOff>
      <xdr:row>79</xdr:row>
      <xdr:rowOff>39281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30408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7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106465</xdr:rowOff>
    </xdr:from>
    <xdr:to>
      <xdr:col>6</xdr:col>
      <xdr:colOff>38100</xdr:colOff>
      <xdr:row>79</xdr:row>
      <xdr:rowOff>36615</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27742</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54470</xdr:rowOff>
    </xdr:from>
    <xdr:to>
      <xdr:col>24</xdr:col>
      <xdr:colOff>63500</xdr:colOff>
      <xdr:row>96</xdr:row>
      <xdr:rowOff>77749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13670"/>
          <a:ext cx="8382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148074</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64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77749</xdr:rowOff>
    </xdr:from>
    <xdr:to>
      <xdr:col>19</xdr:col>
      <xdr:colOff>177800</xdr:colOff>
      <xdr:row>96</xdr:row>
      <xdr:rowOff>170562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36949"/>
          <a:ext cx="889000" cy="9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13284</xdr:rowOff>
    </xdr:from>
    <xdr:to>
      <xdr:col>15</xdr:col>
      <xdr:colOff>50800</xdr:colOff>
      <xdr:row>96</xdr:row>
      <xdr:rowOff>170562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472484"/>
          <a:ext cx="889000" cy="1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13284</xdr:rowOff>
    </xdr:from>
    <xdr:to>
      <xdr:col>10</xdr:col>
      <xdr:colOff>114300</xdr:colOff>
      <xdr:row>96</xdr:row>
      <xdr:rowOff>166688</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472484"/>
          <a:ext cx="889000" cy="1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136796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3670</xdr:rowOff>
    </xdr:from>
    <xdr:to>
      <xdr:col>24</xdr:col>
      <xdr:colOff>114300</xdr:colOff>
      <xdr:row>96</xdr:row>
      <xdr:rowOff>105270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153547</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44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26949</xdr:rowOff>
    </xdr:from>
    <xdr:to>
      <xdr:col>20</xdr:col>
      <xdr:colOff>38100</xdr:colOff>
      <xdr:row>96</xdr:row>
      <xdr:rowOff>128549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48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119676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5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119762</xdr:rowOff>
    </xdr:from>
    <xdr:to>
      <xdr:col>15</xdr:col>
      <xdr:colOff>101600</xdr:colOff>
      <xdr:row>97</xdr:row>
      <xdr:rowOff>49912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57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41039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6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133934</xdr:rowOff>
    </xdr:from>
    <xdr:to>
      <xdr:col>10</xdr:col>
      <xdr:colOff>165100</xdr:colOff>
      <xdr:row>96</xdr:row>
      <xdr:rowOff>64084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80611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619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115888</xdr:rowOff>
    </xdr:from>
    <xdr:to>
      <xdr:col>6</xdr:col>
      <xdr:colOff>38100</xdr:colOff>
      <xdr:row>97</xdr:row>
      <xdr:rowOff>46038</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37165</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66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14080</xdr:rowOff>
    </xdr:from>
    <xdr:to>
      <xdr:col>55</xdr:col>
      <xdr:colOff>0</xdr:colOff>
      <xdr:row>36</xdr:row>
      <xdr:rowOff>170067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43380"/>
          <a:ext cx="838200" cy="49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151816</xdr:rowOff>
    </xdr:from>
    <xdr:to>
      <xdr:col>50</xdr:col>
      <xdr:colOff>114300</xdr:colOff>
      <xdr:row>36</xdr:row>
      <xdr:rowOff>170067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24016"/>
          <a:ext cx="889000" cy="1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10769</xdr:rowOff>
    </xdr:from>
    <xdr:to>
      <xdr:col>50</xdr:col>
      <xdr:colOff>165100</xdr:colOff>
      <xdr:row>37</xdr:row>
      <xdr:rowOff>112369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54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103496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151816</xdr:rowOff>
    </xdr:from>
    <xdr:to>
      <xdr:col>45</xdr:col>
      <xdr:colOff>177800</xdr:colOff>
      <xdr:row>37</xdr:row>
      <xdr:rowOff>2741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4016"/>
          <a:ext cx="889000" cy="2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28092</xdr:rowOff>
    </xdr:from>
    <xdr:to>
      <xdr:col>46</xdr:col>
      <xdr:colOff>38100</xdr:colOff>
      <xdr:row>37</xdr:row>
      <xdr:rowOff>129692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120819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4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2741</xdr:rowOff>
    </xdr:from>
    <xdr:to>
      <xdr:col>41</xdr:col>
      <xdr:colOff>50800</xdr:colOff>
      <xdr:row>37</xdr:row>
      <xdr:rowOff>79971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46391"/>
          <a:ext cx="889000" cy="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32139</xdr:rowOff>
    </xdr:from>
    <xdr:to>
      <xdr:col>41</xdr:col>
      <xdr:colOff>101600</xdr:colOff>
      <xdr:row>37</xdr:row>
      <xdr:rowOff>133739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124865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46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34146</xdr:rowOff>
    </xdr:from>
    <xdr:to>
      <xdr:col>36</xdr:col>
      <xdr:colOff>165100</xdr:colOff>
      <xdr:row>37</xdr:row>
      <xdr:rowOff>135746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7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126873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7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134730</xdr:rowOff>
    </xdr:from>
    <xdr:to>
      <xdr:col>55</xdr:col>
      <xdr:colOff>50800</xdr:colOff>
      <xdr:row>34</xdr:row>
      <xdr:rowOff>64880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9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157607</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4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119267</xdr:rowOff>
    </xdr:from>
    <xdr:to>
      <xdr:col>50</xdr:col>
      <xdr:colOff>165100</xdr:colOff>
      <xdr:row>37</xdr:row>
      <xdr:rowOff>49417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9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65944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6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101016</xdr:rowOff>
    </xdr:from>
    <xdr:to>
      <xdr:col>46</xdr:col>
      <xdr:colOff>38100</xdr:colOff>
      <xdr:row>37</xdr:row>
      <xdr:rowOff>31166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47693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123391</xdr:rowOff>
    </xdr:from>
    <xdr:to>
      <xdr:col>41</xdr:col>
      <xdr:colOff>101600</xdr:colOff>
      <xdr:row>37</xdr:row>
      <xdr:rowOff>53541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70068</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7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29171</xdr:rowOff>
    </xdr:from>
    <xdr:to>
      <xdr:col>36</xdr:col>
      <xdr:colOff>165100</xdr:colOff>
      <xdr:row>37</xdr:row>
      <xdr:rowOff>130771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147298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103728</xdr:rowOff>
    </xdr:from>
    <xdr:to>
      <xdr:col>55</xdr:col>
      <xdr:colOff>0</xdr:colOff>
      <xdr:row>56</xdr:row>
      <xdr:rowOff>114444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04928"/>
          <a:ext cx="8382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88683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9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103728</xdr:rowOff>
    </xdr:from>
    <xdr:to>
      <xdr:col>50</xdr:col>
      <xdr:colOff>114300</xdr:colOff>
      <xdr:row>56</xdr:row>
      <xdr:rowOff>108620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04928"/>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166382</xdr:rowOff>
    </xdr:from>
    <xdr:to>
      <xdr:col>45</xdr:col>
      <xdr:colOff>177800</xdr:colOff>
      <xdr:row>56</xdr:row>
      <xdr:rowOff>108620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96132"/>
          <a:ext cx="889000" cy="11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166382</xdr:rowOff>
    </xdr:from>
    <xdr:to>
      <xdr:col>41</xdr:col>
      <xdr:colOff>50800</xdr:colOff>
      <xdr:row>56</xdr:row>
      <xdr:rowOff>35316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96132"/>
          <a:ext cx="889000" cy="4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63644</xdr:rowOff>
    </xdr:from>
    <xdr:to>
      <xdr:col>55</xdr:col>
      <xdr:colOff>50800</xdr:colOff>
      <xdr:row>56</xdr:row>
      <xdr:rowOff>165244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6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86521</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1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52928</xdr:rowOff>
    </xdr:from>
    <xdr:to>
      <xdr:col>50</xdr:col>
      <xdr:colOff>165100</xdr:colOff>
      <xdr:row>56</xdr:row>
      <xdr:rowOff>154528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171055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57820</xdr:rowOff>
    </xdr:from>
    <xdr:to>
      <xdr:col>46</xdr:col>
      <xdr:colOff>38100</xdr:colOff>
      <xdr:row>56</xdr:row>
      <xdr:rowOff>159420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4497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3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115582</xdr:rowOff>
    </xdr:from>
    <xdr:to>
      <xdr:col>41</xdr:col>
      <xdr:colOff>101600</xdr:colOff>
      <xdr:row>56</xdr:row>
      <xdr:rowOff>45732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4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62259</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320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155966</xdr:rowOff>
    </xdr:from>
    <xdr:to>
      <xdr:col>36</xdr:col>
      <xdr:colOff>165100</xdr:colOff>
      <xdr:row>56</xdr:row>
      <xdr:rowOff>86116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102643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32821</xdr:rowOff>
    </xdr:from>
    <xdr:to>
      <xdr:col>55</xdr:col>
      <xdr:colOff>0</xdr:colOff>
      <xdr:row>78</xdr:row>
      <xdr:rowOff>116588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05921"/>
          <a:ext cx="838200" cy="8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158277</xdr:rowOff>
    </xdr:from>
    <xdr:to>
      <xdr:col>50</xdr:col>
      <xdr:colOff>114300</xdr:colOff>
      <xdr:row>78</xdr:row>
      <xdr:rowOff>32821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59927"/>
          <a:ext cx="889000" cy="4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36337</xdr:rowOff>
    </xdr:from>
    <xdr:to>
      <xdr:col>50</xdr:col>
      <xdr:colOff>165100</xdr:colOff>
      <xdr:row>78</xdr:row>
      <xdr:rowOff>137937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12942</xdr:rowOff>
    </xdr:from>
    <xdr:to>
      <xdr:col>45</xdr:col>
      <xdr:colOff>177800</xdr:colOff>
      <xdr:row>77</xdr:row>
      <xdr:rowOff>158277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214592"/>
          <a:ext cx="889000" cy="14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8837</xdr:rowOff>
    </xdr:from>
    <xdr:to>
      <xdr:col>46</xdr:col>
      <xdr:colOff>38100</xdr:colOff>
      <xdr:row>78</xdr:row>
      <xdr:rowOff>110437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101564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47986</xdr:rowOff>
    </xdr:from>
    <xdr:to>
      <xdr:col>41</xdr:col>
      <xdr:colOff>50800</xdr:colOff>
      <xdr:row>77</xdr:row>
      <xdr:rowOff>12942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078186"/>
          <a:ext cx="889000" cy="1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28336</xdr:rowOff>
    </xdr:from>
    <xdr:to>
      <xdr:col>41</xdr:col>
      <xdr:colOff>101600</xdr:colOff>
      <xdr:row>78</xdr:row>
      <xdr:rowOff>129936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121063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7579</xdr:rowOff>
    </xdr:from>
    <xdr:to>
      <xdr:col>36</xdr:col>
      <xdr:colOff>165100</xdr:colOff>
      <xdr:row>78</xdr:row>
      <xdr:rowOff>109179</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8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100306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7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65788</xdr:rowOff>
    </xdr:from>
    <xdr:to>
      <xdr:col>55</xdr:col>
      <xdr:colOff>50800</xdr:colOff>
      <xdr:row>78</xdr:row>
      <xdr:rowOff>167388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5993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153471</xdr:rowOff>
    </xdr:from>
    <xdr:to>
      <xdr:col>50</xdr:col>
      <xdr:colOff>165100</xdr:colOff>
      <xdr:row>78</xdr:row>
      <xdr:rowOff>83621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5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100148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3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107477</xdr:rowOff>
    </xdr:from>
    <xdr:to>
      <xdr:col>46</xdr:col>
      <xdr:colOff>38100</xdr:colOff>
      <xdr:row>78</xdr:row>
      <xdr:rowOff>37627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0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54154</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133592</xdr:rowOff>
    </xdr:from>
    <xdr:to>
      <xdr:col>41</xdr:col>
      <xdr:colOff>101600</xdr:colOff>
      <xdr:row>77</xdr:row>
      <xdr:rowOff>63742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80268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3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168636</xdr:rowOff>
    </xdr:from>
    <xdr:to>
      <xdr:col>36</xdr:col>
      <xdr:colOff>165100</xdr:colOff>
      <xdr:row>76</xdr:row>
      <xdr:rowOff>98786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0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115312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8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17759</xdr:rowOff>
    </xdr:from>
    <xdr:to>
      <xdr:col>55</xdr:col>
      <xdr:colOff>0</xdr:colOff>
      <xdr:row>95</xdr:row>
      <xdr:rowOff>168945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305509"/>
          <a:ext cx="838200" cy="15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46868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34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168945</xdr:rowOff>
    </xdr:from>
    <xdr:to>
      <xdr:col>50</xdr:col>
      <xdr:colOff>114300</xdr:colOff>
      <xdr:row>97</xdr:row>
      <xdr:rowOff>55804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56695"/>
          <a:ext cx="889000" cy="22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76637</xdr:rowOff>
    </xdr:from>
    <xdr:to>
      <xdr:col>50</xdr:col>
      <xdr:colOff>165100</xdr:colOff>
      <xdr:row>96</xdr:row>
      <xdr:rowOff>6787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36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23314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1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55804</xdr:rowOff>
    </xdr:from>
    <xdr:to>
      <xdr:col>45</xdr:col>
      <xdr:colOff>177800</xdr:colOff>
      <xdr:row>97</xdr:row>
      <xdr:rowOff>115926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86454"/>
          <a:ext cx="889000" cy="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132269</xdr:rowOff>
    </xdr:from>
    <xdr:to>
      <xdr:col>46</xdr:col>
      <xdr:colOff>38100</xdr:colOff>
      <xdr:row>96</xdr:row>
      <xdr:rowOff>62419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78946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1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115926</xdr:rowOff>
    </xdr:from>
    <xdr:to>
      <xdr:col>41</xdr:col>
      <xdr:colOff>50800</xdr:colOff>
      <xdr:row>97</xdr:row>
      <xdr:rowOff>146182</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46576"/>
          <a:ext cx="889000" cy="3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98306</xdr:rowOff>
    </xdr:from>
    <xdr:to>
      <xdr:col>41</xdr:col>
      <xdr:colOff>101600</xdr:colOff>
      <xdr:row>96</xdr:row>
      <xdr:rowOff>28456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44983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164779</xdr:rowOff>
    </xdr:from>
    <xdr:to>
      <xdr:col>36</xdr:col>
      <xdr:colOff>165100</xdr:colOff>
      <xdr:row>96</xdr:row>
      <xdr:rowOff>94929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111456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138409</xdr:rowOff>
    </xdr:from>
    <xdr:to>
      <xdr:col>55</xdr:col>
      <xdr:colOff>50800</xdr:colOff>
      <xdr:row>95</xdr:row>
      <xdr:rowOff>68559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25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161286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1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118145</xdr:rowOff>
    </xdr:from>
    <xdr:to>
      <xdr:col>50</xdr:col>
      <xdr:colOff>165100</xdr:colOff>
      <xdr:row>96</xdr:row>
      <xdr:rowOff>48295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40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39422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49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5004</xdr:rowOff>
    </xdr:from>
    <xdr:to>
      <xdr:col>46</xdr:col>
      <xdr:colOff>38100</xdr:colOff>
      <xdr:row>97</xdr:row>
      <xdr:rowOff>106604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97731</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2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65126</xdr:rowOff>
    </xdr:from>
    <xdr:to>
      <xdr:col>41</xdr:col>
      <xdr:colOff>101600</xdr:colOff>
      <xdr:row>97</xdr:row>
      <xdr:rowOff>166726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157853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8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95382</xdr:rowOff>
    </xdr:from>
    <xdr:to>
      <xdr:col>36</xdr:col>
      <xdr:colOff>165100</xdr:colOff>
      <xdr:row>98</xdr:row>
      <xdr:rowOff>25532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16659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1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34818</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521218"/>
          <a:ext cx="1269" cy="113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152945</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9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34818</xdr:rowOff>
    </xdr:from>
    <xdr:to>
      <xdr:col>86</xdr:col>
      <xdr:colOff>25400</xdr:colOff>
      <xdr:row>32</xdr:row>
      <xdr:rowOff>34818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521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48196</xdr:rowOff>
    </xdr:from>
    <xdr:to>
      <xdr:col>85</xdr:col>
      <xdr:colOff>127000</xdr:colOff>
      <xdr:row>32</xdr:row>
      <xdr:rowOff>34818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5363146"/>
          <a:ext cx="8382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167536</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11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17659</xdr:rowOff>
    </xdr:from>
    <xdr:to>
      <xdr:col>85</xdr:col>
      <xdr:colOff>177800</xdr:colOff>
      <xdr:row>38</xdr:row>
      <xdr:rowOff>119259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3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123927</xdr:rowOff>
    </xdr:from>
    <xdr:to>
      <xdr:col>81</xdr:col>
      <xdr:colOff>50800</xdr:colOff>
      <xdr:row>31</xdr:row>
      <xdr:rowOff>48196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5267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17952</xdr:rowOff>
    </xdr:from>
    <xdr:to>
      <xdr:col>81</xdr:col>
      <xdr:colOff>101600</xdr:colOff>
      <xdr:row>38</xdr:row>
      <xdr:rowOff>119552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3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110679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62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123927</xdr:rowOff>
    </xdr:from>
    <xdr:to>
      <xdr:col>76</xdr:col>
      <xdr:colOff>114300</xdr:colOff>
      <xdr:row>33</xdr:row>
      <xdr:rowOff>145516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5267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35060</xdr:rowOff>
    </xdr:from>
    <xdr:to>
      <xdr:col>76</xdr:col>
      <xdr:colOff>165100</xdr:colOff>
      <xdr:row>38</xdr:row>
      <xdr:rowOff>136660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127787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64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145516</xdr:rowOff>
    </xdr:from>
    <xdr:to>
      <xdr:col>71</xdr:col>
      <xdr:colOff>177800</xdr:colOff>
      <xdr:row>38</xdr:row>
      <xdr:rowOff>108500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5803366"/>
          <a:ext cx="889000" cy="8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55168</xdr:rowOff>
    </xdr:from>
    <xdr:to>
      <xdr:col>72</xdr:col>
      <xdr:colOff>38100</xdr:colOff>
      <xdr:row>38</xdr:row>
      <xdr:rowOff>156768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147895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6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65821</xdr:rowOff>
    </xdr:from>
    <xdr:to>
      <xdr:col>67</xdr:col>
      <xdr:colOff>101600</xdr:colOff>
      <xdr:row>38</xdr:row>
      <xdr:rowOff>167421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158548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73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155468</xdr:rowOff>
    </xdr:from>
    <xdr:to>
      <xdr:col>85</xdr:col>
      <xdr:colOff>177800</xdr:colOff>
      <xdr:row>32</xdr:row>
      <xdr:rowOff>85618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547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108495</xdr:rowOff>
    </xdr:from>
    <xdr:ext cx="599010"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542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168846</xdr:rowOff>
    </xdr:from>
    <xdr:to>
      <xdr:col>81</xdr:col>
      <xdr:colOff>101600</xdr:colOff>
      <xdr:row>31</xdr:row>
      <xdr:rowOff>98996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53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115523</xdr:rowOff>
    </xdr:from>
    <xdr:ext cx="59901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181795" y="5087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73127</xdr:rowOff>
    </xdr:from>
    <xdr:to>
      <xdr:col>76</xdr:col>
      <xdr:colOff>165100</xdr:colOff>
      <xdr:row>31</xdr:row>
      <xdr:rowOff>3277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52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19804</xdr:rowOff>
    </xdr:from>
    <xdr:ext cx="59901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292795" y="499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94716</xdr:rowOff>
    </xdr:from>
    <xdr:to>
      <xdr:col>72</xdr:col>
      <xdr:colOff>38100</xdr:colOff>
      <xdr:row>34</xdr:row>
      <xdr:rowOff>24866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57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41393</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36111" y="55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57700</xdr:rowOff>
    </xdr:from>
    <xdr:to>
      <xdr:col>67</xdr:col>
      <xdr:colOff>101600</xdr:colOff>
      <xdr:row>38</xdr:row>
      <xdr:rowOff>159300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5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4378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34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91745</xdr:rowOff>
    </xdr:from>
    <xdr:to>
      <xdr:col>85</xdr:col>
      <xdr:colOff>127000</xdr:colOff>
      <xdr:row>74</xdr:row>
      <xdr:rowOff>76073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607595"/>
          <a:ext cx="838200" cy="1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76073</xdr:rowOff>
    </xdr:from>
    <xdr:to>
      <xdr:col>81</xdr:col>
      <xdr:colOff>50800</xdr:colOff>
      <xdr:row>75</xdr:row>
      <xdr:rowOff>86119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763373"/>
          <a:ext cx="889000" cy="1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158090</xdr:rowOff>
    </xdr:from>
    <xdr:to>
      <xdr:col>81</xdr:col>
      <xdr:colOff>101600</xdr:colOff>
      <xdr:row>75</xdr:row>
      <xdr:rowOff>88240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79367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9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86119</xdr:rowOff>
    </xdr:from>
    <xdr:to>
      <xdr:col>76</xdr:col>
      <xdr:colOff>114300</xdr:colOff>
      <xdr:row>75</xdr:row>
      <xdr:rowOff>110427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44869"/>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162344</xdr:rowOff>
    </xdr:from>
    <xdr:to>
      <xdr:col>76</xdr:col>
      <xdr:colOff>165100</xdr:colOff>
      <xdr:row>75</xdr:row>
      <xdr:rowOff>92494</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109021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63805</xdr:rowOff>
    </xdr:from>
    <xdr:to>
      <xdr:col>71</xdr:col>
      <xdr:colOff>177800</xdr:colOff>
      <xdr:row>75</xdr:row>
      <xdr:rowOff>110427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922555"/>
          <a:ext cx="889000" cy="4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149860</xdr:rowOff>
    </xdr:from>
    <xdr:to>
      <xdr:col>72</xdr:col>
      <xdr:colOff>38100</xdr:colOff>
      <xdr:row>75</xdr:row>
      <xdr:rowOff>80010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96537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147434</xdr:rowOff>
    </xdr:from>
    <xdr:to>
      <xdr:col>67</xdr:col>
      <xdr:colOff>101600</xdr:colOff>
      <xdr:row>75</xdr:row>
      <xdr:rowOff>77584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94111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40945</xdr:rowOff>
    </xdr:from>
    <xdr:to>
      <xdr:col>85</xdr:col>
      <xdr:colOff>177800</xdr:colOff>
      <xdr:row>73</xdr:row>
      <xdr:rowOff>142545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5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63822</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40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25273</xdr:rowOff>
    </xdr:from>
    <xdr:to>
      <xdr:col>81</xdr:col>
      <xdr:colOff>101600</xdr:colOff>
      <xdr:row>74</xdr:row>
      <xdr:rowOff>126873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7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143400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4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35319</xdr:rowOff>
    </xdr:from>
    <xdr:to>
      <xdr:col>76</xdr:col>
      <xdr:colOff>165100</xdr:colOff>
      <xdr:row>75</xdr:row>
      <xdr:rowOff>136919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8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128046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9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59627</xdr:rowOff>
    </xdr:from>
    <xdr:to>
      <xdr:col>72</xdr:col>
      <xdr:colOff>38100</xdr:colOff>
      <xdr:row>75</xdr:row>
      <xdr:rowOff>161227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152353</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0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13005</xdr:rowOff>
    </xdr:from>
    <xdr:to>
      <xdr:col>67</xdr:col>
      <xdr:colOff>101600</xdr:colOff>
      <xdr:row>75</xdr:row>
      <xdr:rowOff>114605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8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105732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9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115948</xdr:rowOff>
    </xdr:from>
    <xdr:to>
      <xdr:col>85</xdr:col>
      <xdr:colOff>127000</xdr:colOff>
      <xdr:row>91</xdr:row>
      <xdr:rowOff>63165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546448"/>
          <a:ext cx="838200" cy="1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48468</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0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63165</xdr:rowOff>
    </xdr:from>
    <xdr:to>
      <xdr:col>81</xdr:col>
      <xdr:colOff>50800</xdr:colOff>
      <xdr:row>93</xdr:row>
      <xdr:rowOff>64674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5665115"/>
          <a:ext cx="889000" cy="34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99439</xdr:rowOff>
    </xdr:from>
    <xdr:to>
      <xdr:col>81</xdr:col>
      <xdr:colOff>101600</xdr:colOff>
      <xdr:row>97</xdr:row>
      <xdr:rowOff>29589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20716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3752</xdr:rowOff>
    </xdr:from>
    <xdr:to>
      <xdr:col>76</xdr:col>
      <xdr:colOff>114300</xdr:colOff>
      <xdr:row>93</xdr:row>
      <xdr:rowOff>64674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5948602"/>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92123</xdr:rowOff>
    </xdr:from>
    <xdr:to>
      <xdr:col>76</xdr:col>
      <xdr:colOff>165100</xdr:colOff>
      <xdr:row>97</xdr:row>
      <xdr:rowOff>22273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13400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3752</xdr:rowOff>
    </xdr:from>
    <xdr:to>
      <xdr:col>71</xdr:col>
      <xdr:colOff>177800</xdr:colOff>
      <xdr:row>94</xdr:row>
      <xdr:rowOff>110234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5948602"/>
          <a:ext cx="889000" cy="27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56485</xdr:rowOff>
    </xdr:from>
    <xdr:to>
      <xdr:col>72</xdr:col>
      <xdr:colOff>38100</xdr:colOff>
      <xdr:row>96</xdr:row>
      <xdr:rowOff>158085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149212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0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82224</xdr:rowOff>
    </xdr:from>
    <xdr:to>
      <xdr:col>67</xdr:col>
      <xdr:colOff>101600</xdr:colOff>
      <xdr:row>97</xdr:row>
      <xdr:rowOff>12374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3501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65148</xdr:rowOff>
    </xdr:from>
    <xdr:to>
      <xdr:col>85</xdr:col>
      <xdr:colOff>177800</xdr:colOff>
      <xdr:row>90</xdr:row>
      <xdr:rowOff>166748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4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18175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44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12365</xdr:rowOff>
    </xdr:from>
    <xdr:to>
      <xdr:col>81</xdr:col>
      <xdr:colOff>101600</xdr:colOff>
      <xdr:row>91</xdr:row>
      <xdr:rowOff>113965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561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130492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38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13874</xdr:rowOff>
    </xdr:from>
    <xdr:to>
      <xdr:col>76</xdr:col>
      <xdr:colOff>165100</xdr:colOff>
      <xdr:row>93</xdr:row>
      <xdr:rowOff>115474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595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132001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573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124402</xdr:rowOff>
    </xdr:from>
    <xdr:to>
      <xdr:col>72</xdr:col>
      <xdr:colOff>38100</xdr:colOff>
      <xdr:row>93</xdr:row>
      <xdr:rowOff>54552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58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71079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56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59434</xdr:rowOff>
    </xdr:from>
    <xdr:to>
      <xdr:col>67</xdr:col>
      <xdr:colOff>101600</xdr:colOff>
      <xdr:row>94</xdr:row>
      <xdr:rowOff>161034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1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6111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59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133985</xdr:rowOff>
    </xdr:from>
    <xdr:to>
      <xdr:col>116</xdr:col>
      <xdr:colOff>63500</xdr:colOff>
      <xdr:row>38</xdr:row>
      <xdr:rowOff>136682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1323300" y="6649085"/>
          <a:ext cx="8382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134579</xdr:rowOff>
    </xdr:from>
    <xdr:to>
      <xdr:col>111</xdr:col>
      <xdr:colOff>177800</xdr:colOff>
      <xdr:row>38</xdr:row>
      <xdr:rowOff>136682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49679"/>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133528</xdr:rowOff>
    </xdr:from>
    <xdr:to>
      <xdr:col>107</xdr:col>
      <xdr:colOff>50800</xdr:colOff>
      <xdr:row>38</xdr:row>
      <xdr:rowOff>134579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64862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125344</xdr:rowOff>
    </xdr:from>
    <xdr:to>
      <xdr:col>102</xdr:col>
      <xdr:colOff>114300</xdr:colOff>
      <xdr:row>38</xdr:row>
      <xdr:rowOff>133528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40444"/>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83185</xdr:rowOff>
    </xdr:from>
    <xdr:to>
      <xdr:col>116</xdr:col>
      <xdr:colOff>114300</xdr:colOff>
      <xdr:row>39</xdr:row>
      <xdr:rowOff>13335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169562</xdr:rowOff>
    </xdr:from>
    <xdr:ext cx="378565"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3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85882</xdr:rowOff>
    </xdr:from>
    <xdr:to>
      <xdr:col>112</xdr:col>
      <xdr:colOff>38100</xdr:colOff>
      <xdr:row>39</xdr:row>
      <xdr:rowOff>16032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7159</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66333" y="6693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83779</xdr:rowOff>
    </xdr:from>
    <xdr:to>
      <xdr:col>107</xdr:col>
      <xdr:colOff>101600</xdr:colOff>
      <xdr:row>39</xdr:row>
      <xdr:rowOff>13929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5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5056</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5017" y="6691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82728</xdr:rowOff>
    </xdr:from>
    <xdr:to>
      <xdr:col>102</xdr:col>
      <xdr:colOff>165100</xdr:colOff>
      <xdr:row>39</xdr:row>
      <xdr:rowOff>12878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4005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6017" y="6690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74544</xdr:rowOff>
    </xdr:from>
    <xdr:to>
      <xdr:col>98</xdr:col>
      <xdr:colOff>38100</xdr:colOff>
      <xdr:row>39</xdr:row>
      <xdr:rowOff>4694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58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167271</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7017" y="6682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110972</xdr:rowOff>
    </xdr:from>
    <xdr:to>
      <xdr:col>116</xdr:col>
      <xdr:colOff>63500</xdr:colOff>
      <xdr:row>58</xdr:row>
      <xdr:rowOff>115012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55072"/>
          <a:ext cx="8382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115012</xdr:rowOff>
    </xdr:from>
    <xdr:to>
      <xdr:col>111</xdr:col>
      <xdr:colOff>177800</xdr:colOff>
      <xdr:row>58</xdr:row>
      <xdr:rowOff>115659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59112"/>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134048</xdr:rowOff>
    </xdr:from>
    <xdr:to>
      <xdr:col>112</xdr:col>
      <xdr:colOff>38100</xdr:colOff>
      <xdr:row>58</xdr:row>
      <xdr:rowOff>64198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80725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106058</xdr:rowOff>
    </xdr:from>
    <xdr:to>
      <xdr:col>107</xdr:col>
      <xdr:colOff>50800</xdr:colOff>
      <xdr:row>58</xdr:row>
      <xdr:rowOff>115659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015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128943</xdr:rowOff>
    </xdr:from>
    <xdr:to>
      <xdr:col>107</xdr:col>
      <xdr:colOff>101600</xdr:colOff>
      <xdr:row>58</xdr:row>
      <xdr:rowOff>59093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75620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106058</xdr:rowOff>
    </xdr:from>
    <xdr:to>
      <xdr:col>102</xdr:col>
      <xdr:colOff>114300</xdr:colOff>
      <xdr:row>58</xdr:row>
      <xdr:rowOff>120117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5015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121018</xdr:rowOff>
    </xdr:from>
    <xdr:to>
      <xdr:col>102</xdr:col>
      <xdr:colOff>165100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67695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108369</xdr:rowOff>
    </xdr:from>
    <xdr:to>
      <xdr:col>98</xdr:col>
      <xdr:colOff>38100</xdr:colOff>
      <xdr:row>58</xdr:row>
      <xdr:rowOff>38519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55046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60172</xdr:rowOff>
    </xdr:from>
    <xdr:to>
      <xdr:col>116</xdr:col>
      <xdr:colOff>114300</xdr:colOff>
      <xdr:row>58</xdr:row>
      <xdr:rowOff>161772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146549</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64212</xdr:rowOff>
    </xdr:from>
    <xdr:to>
      <xdr:col>112</xdr:col>
      <xdr:colOff>38100</xdr:colOff>
      <xdr:row>58</xdr:row>
      <xdr:rowOff>165812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156939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0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64859</xdr:rowOff>
    </xdr:from>
    <xdr:to>
      <xdr:col>107</xdr:col>
      <xdr:colOff>101600</xdr:colOff>
      <xdr:row>58</xdr:row>
      <xdr:rowOff>166459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0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157586</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0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55258</xdr:rowOff>
    </xdr:from>
    <xdr:to>
      <xdr:col>102</xdr:col>
      <xdr:colOff>165100</xdr:colOff>
      <xdr:row>58</xdr:row>
      <xdr:rowOff>156858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147985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9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69317</xdr:rowOff>
    </xdr:from>
    <xdr:to>
      <xdr:col>98</xdr:col>
      <xdr:colOff>38100</xdr:colOff>
      <xdr:row>58</xdr:row>
      <xdr:rowOff>170917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162044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0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92968</xdr:rowOff>
    </xdr:from>
    <xdr:to>
      <xdr:col>116</xdr:col>
      <xdr:colOff>62864</xdr:colOff>
      <xdr:row>78</xdr:row>
      <xdr:rowOff>143259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65918"/>
          <a:ext cx="1269"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147086</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143259</xdr:rowOff>
    </xdr:from>
    <xdr:to>
      <xdr:col>116</xdr:col>
      <xdr:colOff>152400</xdr:colOff>
      <xdr:row>78</xdr:row>
      <xdr:rowOff>143259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39645</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4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92968</xdr:rowOff>
    </xdr:from>
    <xdr:to>
      <xdr:col>116</xdr:col>
      <xdr:colOff>152400</xdr:colOff>
      <xdr:row>71</xdr:row>
      <xdr:rowOff>92968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6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114260</xdr:rowOff>
    </xdr:from>
    <xdr:to>
      <xdr:col>116</xdr:col>
      <xdr:colOff>63500</xdr:colOff>
      <xdr:row>73</xdr:row>
      <xdr:rowOff>158903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2630110"/>
          <a:ext cx="838200" cy="4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143353</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83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164926</xdr:rowOff>
    </xdr:from>
    <xdr:to>
      <xdr:col>116</xdr:col>
      <xdr:colOff>114300</xdr:colOff>
      <xdr:row>75</xdr:row>
      <xdr:rowOff>95076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114260</xdr:rowOff>
    </xdr:from>
    <xdr:to>
      <xdr:col>111</xdr:col>
      <xdr:colOff>177800</xdr:colOff>
      <xdr:row>74</xdr:row>
      <xdr:rowOff>26184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0434300" y="12630110"/>
          <a:ext cx="889000" cy="8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144090</xdr:rowOff>
    </xdr:from>
    <xdr:to>
      <xdr:col>112</xdr:col>
      <xdr:colOff>38100</xdr:colOff>
      <xdr:row>74</xdr:row>
      <xdr:rowOff>74240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65367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75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9235</xdr:rowOff>
    </xdr:from>
    <xdr:to>
      <xdr:col>107</xdr:col>
      <xdr:colOff>50800</xdr:colOff>
      <xdr:row>74</xdr:row>
      <xdr:rowOff>26184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96535"/>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139976</xdr:rowOff>
    </xdr:from>
    <xdr:to>
      <xdr:col>107</xdr:col>
      <xdr:colOff>101600</xdr:colOff>
      <xdr:row>74</xdr:row>
      <xdr:rowOff>70126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86653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43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82386</xdr:rowOff>
    </xdr:from>
    <xdr:to>
      <xdr:col>102</xdr:col>
      <xdr:colOff>114300</xdr:colOff>
      <xdr:row>74</xdr:row>
      <xdr:rowOff>9235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083886"/>
          <a:ext cx="889000" cy="6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92297</xdr:rowOff>
    </xdr:from>
    <xdr:to>
      <xdr:col>102</xdr:col>
      <xdr:colOff>165100</xdr:colOff>
      <xdr:row>74</xdr:row>
      <xdr:rowOff>22447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0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38974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38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74400</xdr:rowOff>
    </xdr:from>
    <xdr:to>
      <xdr:col>98</xdr:col>
      <xdr:colOff>38100</xdr:colOff>
      <xdr:row>74</xdr:row>
      <xdr:rowOff>4550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59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167127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68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108103</xdr:rowOff>
    </xdr:from>
    <xdr:to>
      <xdr:col>116</xdr:col>
      <xdr:colOff>114300</xdr:colOff>
      <xdr:row>74</xdr:row>
      <xdr:rowOff>38253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6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130980</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47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63460</xdr:rowOff>
    </xdr:from>
    <xdr:to>
      <xdr:col>112</xdr:col>
      <xdr:colOff>38100</xdr:colOff>
      <xdr:row>73</xdr:row>
      <xdr:rowOff>165060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57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10137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3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146834</xdr:rowOff>
    </xdr:from>
    <xdr:to>
      <xdr:col>107</xdr:col>
      <xdr:colOff>101600</xdr:colOff>
      <xdr:row>74</xdr:row>
      <xdr:rowOff>76984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6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68111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75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129885</xdr:rowOff>
    </xdr:from>
    <xdr:to>
      <xdr:col>102</xdr:col>
      <xdr:colOff>165100</xdr:colOff>
      <xdr:row>74</xdr:row>
      <xdr:rowOff>60035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51162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73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31586</xdr:rowOff>
    </xdr:from>
    <xdr:to>
      <xdr:col>98</xdr:col>
      <xdr:colOff>38100</xdr:colOff>
      <xdr:row>70</xdr:row>
      <xdr:rowOff>133186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03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68</xdr:row>
      <xdr:rowOff>149713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18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　</a:t>
          </a:r>
          <a:r>
            <a:rPr kumimoji="1" lang="ja-JP" altLang="en-US" sz="1100">
              <a:solidFill>
                <a:schemeClr val="dk1"/>
              </a:solidFill>
              <a:effectLst/>
              <a:latin typeface="+mn-lt"/>
              <a:ea typeface="+mn-ea"/>
              <a:cs typeface="+mn-cs"/>
            </a:rPr>
            <a:t>会計年度任用職員制度の導入、</a:t>
          </a:r>
          <a:r>
            <a:rPr kumimoji="1" lang="ja-JP" altLang="ja-JP" sz="1100">
              <a:solidFill>
                <a:schemeClr val="dk1"/>
              </a:solidFill>
              <a:effectLst/>
              <a:latin typeface="+mn-lt"/>
              <a:ea typeface="+mn-ea"/>
              <a:cs typeface="+mn-cs"/>
            </a:rPr>
            <a:t>災害対応のための職員増等により、令和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年度は類似団体平均を上回っている。今後も災害対応職員の確保のため人件費の増が見込まれるが、適正な人員管理に努め費用の増加を抑える。</a:t>
          </a:r>
          <a:endParaRPr lang="ja-JP" altLang="ja-JP" sz="1400">
            <a:effectLst/>
          </a:endParaRPr>
        </a:p>
        <a:p>
          <a:r>
            <a:rPr kumimoji="1" lang="ja-JP" altLang="ja-JP" sz="1100">
              <a:solidFill>
                <a:schemeClr val="dk1"/>
              </a:solidFill>
              <a:effectLst/>
              <a:latin typeface="+mn-lt"/>
              <a:ea typeface="+mn-ea"/>
              <a:cs typeface="+mn-cs"/>
            </a:rPr>
            <a:t>●物件費　ふるさと応援寄附金事業、</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スクール関連事業の増はあるものの、災害等廃棄物処理事業、</a:t>
          </a:r>
          <a:r>
            <a:rPr kumimoji="1" lang="ja-JP" altLang="en-US" sz="1100">
              <a:solidFill>
                <a:schemeClr val="dk1"/>
              </a:solidFill>
              <a:effectLst/>
              <a:latin typeface="+mn-lt"/>
              <a:ea typeface="+mn-ea"/>
              <a:cs typeface="+mn-cs"/>
            </a:rPr>
            <a:t>災害予測支援システム</a:t>
          </a:r>
          <a:r>
            <a:rPr kumimoji="1" lang="ja-JP" altLang="ja-JP" sz="1100">
              <a:solidFill>
                <a:schemeClr val="dk1"/>
              </a:solidFill>
              <a:effectLst/>
              <a:latin typeface="+mn-lt"/>
              <a:ea typeface="+mn-ea"/>
              <a:cs typeface="+mn-cs"/>
            </a:rPr>
            <a:t>等の減により前年度</a:t>
          </a:r>
          <a:r>
            <a:rPr kumimoji="1" lang="ja-JP" altLang="en-US" sz="1100">
              <a:solidFill>
                <a:schemeClr val="dk1"/>
              </a:solidFill>
              <a:effectLst/>
              <a:latin typeface="+mn-lt"/>
              <a:ea typeface="+mn-ea"/>
              <a:cs typeface="+mn-cs"/>
            </a:rPr>
            <a:t>より減少している</a:t>
          </a:r>
          <a:r>
            <a:rPr kumimoji="1" lang="ja-JP" altLang="ja-JP" sz="1100">
              <a:solidFill>
                <a:schemeClr val="dk1"/>
              </a:solidFill>
              <a:effectLst/>
              <a:latin typeface="+mn-lt"/>
              <a:ea typeface="+mn-ea"/>
              <a:cs typeface="+mn-cs"/>
            </a:rPr>
            <a:t>。今後もふるさと応援寄附金事業の増が見込まれるがその他事業の見直し等を行い経費の縮減に努める。</a:t>
          </a:r>
          <a:endParaRPr lang="ja-JP" altLang="ja-JP" sz="1400">
            <a:effectLst/>
          </a:endParaRPr>
        </a:p>
        <a:p>
          <a:r>
            <a:rPr kumimoji="1" lang="ja-JP" altLang="ja-JP" sz="1100">
              <a:solidFill>
                <a:schemeClr val="dk1"/>
              </a:solidFill>
              <a:effectLst/>
              <a:latin typeface="+mn-lt"/>
              <a:ea typeface="+mn-ea"/>
              <a:cs typeface="+mn-cs"/>
            </a:rPr>
            <a:t>●普通建設事業費　</a:t>
          </a:r>
          <a:r>
            <a:rPr kumimoji="1" lang="ja-JP" altLang="en-US" sz="1100">
              <a:solidFill>
                <a:schemeClr val="dk1"/>
              </a:solidFill>
              <a:effectLst/>
              <a:latin typeface="+mn-lt"/>
              <a:ea typeface="+mn-ea"/>
              <a:cs typeface="+mn-cs"/>
            </a:rPr>
            <a:t>災害公営住宅整備</a:t>
          </a:r>
          <a:r>
            <a:rPr kumimoji="1" lang="ja-JP" altLang="ja-JP" sz="1100">
              <a:solidFill>
                <a:schemeClr val="dk1"/>
              </a:solidFill>
              <a:effectLst/>
              <a:latin typeface="+mn-lt"/>
              <a:ea typeface="+mn-ea"/>
              <a:cs typeface="+mn-cs"/>
            </a:rPr>
            <a:t>事業や</a:t>
          </a:r>
          <a:r>
            <a:rPr kumimoji="1" lang="ja-JP" altLang="en-US" sz="1100">
              <a:solidFill>
                <a:schemeClr val="dk1"/>
              </a:solidFill>
              <a:effectLst/>
              <a:latin typeface="+mn-lt"/>
              <a:ea typeface="+mn-ea"/>
              <a:cs typeface="+mn-cs"/>
            </a:rPr>
            <a:t>災害関連地域防災がけ崩れ対策事業</a:t>
          </a:r>
          <a:r>
            <a:rPr kumimoji="1" lang="ja-JP" altLang="ja-JP" sz="1100">
              <a:solidFill>
                <a:schemeClr val="dk1"/>
              </a:solidFill>
              <a:effectLst/>
              <a:latin typeface="+mn-lt"/>
              <a:ea typeface="+mn-ea"/>
              <a:cs typeface="+mn-cs"/>
            </a:rPr>
            <a:t>等が減となったが、</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スクール関連事業</a:t>
          </a:r>
          <a:r>
            <a:rPr kumimoji="1" lang="ja-JP" altLang="en-US" sz="1100">
              <a:solidFill>
                <a:schemeClr val="dk1"/>
              </a:solidFill>
              <a:effectLst/>
              <a:latin typeface="+mn-lt"/>
              <a:ea typeface="+mn-ea"/>
              <a:cs typeface="+mn-cs"/>
            </a:rPr>
            <a:t>やダムの郷（上秋月コミュニティ）整備</a:t>
          </a:r>
          <a:r>
            <a:rPr kumimoji="1" lang="ja-JP" altLang="ja-JP" sz="1100">
              <a:solidFill>
                <a:schemeClr val="dk1"/>
              </a:solidFill>
              <a:effectLst/>
              <a:latin typeface="+mn-lt"/>
              <a:ea typeface="+mn-ea"/>
              <a:cs typeface="+mn-cs"/>
            </a:rPr>
            <a:t>等の増加により前年と比べ横ばいとなっている。災害以降大型事業が凍結となっているが今後必要な事業を見極め、過剰な施工実施とならないよう経費縮減に努める。</a:t>
          </a:r>
          <a:endParaRPr lang="ja-JP" altLang="ja-JP" sz="1400">
            <a:effectLst/>
          </a:endParaRPr>
        </a:p>
        <a:p>
          <a:r>
            <a:rPr kumimoji="1" lang="ja-JP" altLang="ja-JP" sz="1100">
              <a:solidFill>
                <a:schemeClr val="dk1"/>
              </a:solidFill>
              <a:effectLst/>
              <a:latin typeface="+mn-lt"/>
              <a:ea typeface="+mn-ea"/>
              <a:cs typeface="+mn-cs"/>
            </a:rPr>
            <a:t>●災害復旧事業費　前年に引き続き、九州北部豪雨に伴う災害復旧事業を行ったことに加え、平成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年豪雨災害</a:t>
          </a:r>
          <a:r>
            <a:rPr kumimoji="1" lang="ja-JP" altLang="en-US" sz="1100">
              <a:solidFill>
                <a:schemeClr val="dk1"/>
              </a:solidFill>
              <a:effectLst/>
              <a:latin typeface="+mn-lt"/>
              <a:ea typeface="+mn-ea"/>
              <a:cs typeface="+mn-cs"/>
            </a:rPr>
            <a:t>の災害</a:t>
          </a:r>
          <a:r>
            <a:rPr kumimoji="1" lang="ja-JP" altLang="ja-JP" sz="1100">
              <a:solidFill>
                <a:schemeClr val="dk1"/>
              </a:solidFill>
              <a:effectLst/>
              <a:latin typeface="+mn-lt"/>
              <a:ea typeface="+mn-ea"/>
              <a:cs typeface="+mn-cs"/>
            </a:rPr>
            <a:t>復旧事業費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類似団体と比較して大幅に上回っている。復旧事業は長期にわたることが予想されるため、今後も高水準で推移すると考えられる。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　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月九州北部豪雨に加え平成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月豪雨関連事業の起債の</a:t>
          </a:r>
          <a:r>
            <a:rPr kumimoji="1" lang="ja-JP" altLang="ja-JP" sz="1100">
              <a:solidFill>
                <a:schemeClr val="dk1"/>
              </a:solidFill>
              <a:effectLst/>
              <a:latin typeface="+mn-lt"/>
              <a:ea typeface="+mn-ea"/>
              <a:cs typeface="+mn-cs"/>
            </a:rPr>
            <a:t>償還が開始となった</a:t>
          </a:r>
          <a:r>
            <a:rPr kumimoji="1" lang="ja-JP" altLang="en-US" sz="1100">
              <a:solidFill>
                <a:schemeClr val="dk1"/>
              </a:solidFill>
              <a:effectLst/>
              <a:latin typeface="+mn-lt"/>
              <a:ea typeface="+mn-ea"/>
              <a:cs typeface="+mn-cs"/>
            </a:rPr>
            <a:t>。また、前年度よりも多く</a:t>
          </a:r>
          <a:r>
            <a:rPr kumimoji="1" lang="ja-JP" altLang="ja-JP" sz="1100">
              <a:solidFill>
                <a:schemeClr val="dk1"/>
              </a:solidFill>
              <a:effectLst/>
              <a:latin typeface="+mn-lt"/>
              <a:ea typeface="+mn-ea"/>
              <a:cs typeface="+mn-cs"/>
            </a:rPr>
            <a:t>繰上償還を行ったことにより増となっている。今後も災害復旧事業に対する償還の増が見込まれるため高水準で推移するものと見込まれる。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福岡県朝倉市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52,160
51,406
246.71
46,255,017
44,746,098
962,987
15,487,071
31,428,394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37287</xdr:rowOff>
    </xdr:from>
    <xdr:to>
      <xdr:col>24</xdr:col>
      <xdr:colOff>63500</xdr:colOff>
      <xdr:row>34</xdr:row>
      <xdr:rowOff>73863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65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73863</xdr:rowOff>
    </xdr:from>
    <xdr:to>
      <xdr:col>19</xdr:col>
      <xdr:colOff>177800</xdr:colOff>
      <xdr:row>34</xdr:row>
      <xdr:rowOff>121412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0316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94386</xdr:rowOff>
    </xdr:from>
    <xdr:to>
      <xdr:col>20</xdr:col>
      <xdr:colOff>38100</xdr:colOff>
      <xdr:row>35</xdr:row>
      <xdr:rowOff>24536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15663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84836</xdr:rowOff>
    </xdr:from>
    <xdr:to>
      <xdr:col>15</xdr:col>
      <xdr:colOff>50800</xdr:colOff>
      <xdr:row>34</xdr:row>
      <xdr:rowOff>121412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141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83871</xdr:rowOff>
    </xdr:from>
    <xdr:to>
      <xdr:col>15</xdr:col>
      <xdr:colOff>101600</xdr:colOff>
      <xdr:row>35</xdr:row>
      <xdr:rowOff>14021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5148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61062</xdr:rowOff>
    </xdr:from>
    <xdr:to>
      <xdr:col>10</xdr:col>
      <xdr:colOff>114300</xdr:colOff>
      <xdr:row>34</xdr:row>
      <xdr:rowOff>84836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9036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71984</xdr:rowOff>
    </xdr:from>
    <xdr:to>
      <xdr:col>10</xdr:col>
      <xdr:colOff>165100</xdr:colOff>
      <xdr:row>35</xdr:row>
      <xdr:rowOff>2134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164711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86157</xdr:rowOff>
    </xdr:from>
    <xdr:to>
      <xdr:col>6</xdr:col>
      <xdr:colOff>38100</xdr:colOff>
      <xdr:row>35</xdr:row>
      <xdr:rowOff>16307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157937</xdr:rowOff>
    </xdr:from>
    <xdr:to>
      <xdr:col>24</xdr:col>
      <xdr:colOff>114300</xdr:colOff>
      <xdr:row>34</xdr:row>
      <xdr:rowOff>88087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9364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23063</xdr:rowOff>
    </xdr:from>
    <xdr:to>
      <xdr:col>20</xdr:col>
      <xdr:colOff>38100</xdr:colOff>
      <xdr:row>34</xdr:row>
      <xdr:rowOff>124663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141190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70612</xdr:rowOff>
    </xdr:from>
    <xdr:to>
      <xdr:col>15</xdr:col>
      <xdr:colOff>101600</xdr:colOff>
      <xdr:row>35</xdr:row>
      <xdr:rowOff>762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17289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7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34036</xdr:rowOff>
    </xdr:from>
    <xdr:to>
      <xdr:col>10</xdr:col>
      <xdr:colOff>165100</xdr:colOff>
      <xdr:row>34</xdr:row>
      <xdr:rowOff>135636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152163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10262</xdr:rowOff>
    </xdr:from>
    <xdr:to>
      <xdr:col>6</xdr:col>
      <xdr:colOff>38100</xdr:colOff>
      <xdr:row>34</xdr:row>
      <xdr:rowOff>111862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3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1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110443</xdr:rowOff>
    </xdr:from>
    <xdr:to>
      <xdr:col>24</xdr:col>
      <xdr:colOff>63500</xdr:colOff>
      <xdr:row>56</xdr:row>
      <xdr:rowOff>57423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197293"/>
          <a:ext cx="838200" cy="4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163377</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21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57423</xdr:rowOff>
    </xdr:from>
    <xdr:to>
      <xdr:col>19</xdr:col>
      <xdr:colOff>177800</xdr:colOff>
      <xdr:row>57</xdr:row>
      <xdr:rowOff>6640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58623"/>
          <a:ext cx="889000" cy="12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72761</xdr:rowOff>
    </xdr:from>
    <xdr:to>
      <xdr:col>20</xdr:col>
      <xdr:colOff>38100</xdr:colOff>
      <xdr:row>58</xdr:row>
      <xdr:rowOff>2911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165488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124277</xdr:rowOff>
    </xdr:from>
    <xdr:to>
      <xdr:col>15</xdr:col>
      <xdr:colOff>50800</xdr:colOff>
      <xdr:row>57</xdr:row>
      <xdr:rowOff>6640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25477"/>
          <a:ext cx="889000" cy="5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84991</xdr:rowOff>
    </xdr:from>
    <xdr:to>
      <xdr:col>15</xdr:col>
      <xdr:colOff>101600</xdr:colOff>
      <xdr:row>58</xdr:row>
      <xdr:rowOff>15141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5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6268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5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124277</xdr:rowOff>
    </xdr:from>
    <xdr:to>
      <xdr:col>10</xdr:col>
      <xdr:colOff>114300</xdr:colOff>
      <xdr:row>57</xdr:row>
      <xdr:rowOff>32086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25477"/>
          <a:ext cx="889000" cy="7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84336</xdr:rowOff>
    </xdr:from>
    <xdr:to>
      <xdr:col>10</xdr:col>
      <xdr:colOff>165100</xdr:colOff>
      <xdr:row>58</xdr:row>
      <xdr:rowOff>14486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856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5613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79413</xdr:rowOff>
    </xdr:from>
    <xdr:to>
      <xdr:col>6</xdr:col>
      <xdr:colOff>38100</xdr:colOff>
      <xdr:row>58</xdr:row>
      <xdr:rowOff>9563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690</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59643</xdr:rowOff>
    </xdr:from>
    <xdr:to>
      <xdr:col>24</xdr:col>
      <xdr:colOff>114300</xdr:colOff>
      <xdr:row>53</xdr:row>
      <xdr:rowOff>161243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82520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9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6623</xdr:rowOff>
    </xdr:from>
    <xdr:to>
      <xdr:col>20</xdr:col>
      <xdr:colOff>38100</xdr:colOff>
      <xdr:row>56</xdr:row>
      <xdr:rowOff>108223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0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124750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83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127290</xdr:rowOff>
    </xdr:from>
    <xdr:to>
      <xdr:col>15</xdr:col>
      <xdr:colOff>101600</xdr:colOff>
      <xdr:row>57</xdr:row>
      <xdr:rowOff>57440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73967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73477</xdr:rowOff>
    </xdr:from>
    <xdr:to>
      <xdr:col>10</xdr:col>
      <xdr:colOff>165100</xdr:colOff>
      <xdr:row>57</xdr:row>
      <xdr:rowOff>3627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7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20154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4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152736</xdr:rowOff>
    </xdr:from>
    <xdr:to>
      <xdr:col>6</xdr:col>
      <xdr:colOff>38100</xdr:colOff>
      <xdr:row>57</xdr:row>
      <xdr:rowOff>82886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99413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2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139243</xdr:rowOff>
    </xdr:from>
    <xdr:to>
      <xdr:col>24</xdr:col>
      <xdr:colOff>63500</xdr:colOff>
      <xdr:row>75</xdr:row>
      <xdr:rowOff>30302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26543"/>
          <a:ext cx="838200" cy="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123321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10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30302</xdr:rowOff>
    </xdr:from>
    <xdr:to>
      <xdr:col>19</xdr:col>
      <xdr:colOff>177800</xdr:colOff>
      <xdr:row>75</xdr:row>
      <xdr:rowOff>151321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89052"/>
          <a:ext cx="889000" cy="12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41237</xdr:rowOff>
    </xdr:from>
    <xdr:to>
      <xdr:col>20</xdr:col>
      <xdr:colOff>38100</xdr:colOff>
      <xdr:row>75</xdr:row>
      <xdr:rowOff>142837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133963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170738</xdr:rowOff>
    </xdr:from>
    <xdr:to>
      <xdr:col>15</xdr:col>
      <xdr:colOff>50800</xdr:colOff>
      <xdr:row>75</xdr:row>
      <xdr:rowOff>151321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858038"/>
          <a:ext cx="889000" cy="15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111366</xdr:rowOff>
    </xdr:from>
    <xdr:to>
      <xdr:col>15</xdr:col>
      <xdr:colOff>101600</xdr:colOff>
      <xdr:row>76</xdr:row>
      <xdr:rowOff>41517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32644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6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170738</xdr:rowOff>
    </xdr:from>
    <xdr:to>
      <xdr:col>10</xdr:col>
      <xdr:colOff>114300</xdr:colOff>
      <xdr:row>76</xdr:row>
      <xdr:rowOff>42608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858038"/>
          <a:ext cx="889000" cy="2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110224</xdr:rowOff>
    </xdr:from>
    <xdr:to>
      <xdr:col>10</xdr:col>
      <xdr:colOff>165100</xdr:colOff>
      <xdr:row>76</xdr:row>
      <xdr:rowOff>40373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31500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154851</xdr:rowOff>
    </xdr:from>
    <xdr:to>
      <xdr:col>6</xdr:col>
      <xdr:colOff>38100</xdr:colOff>
      <xdr:row>76</xdr:row>
      <xdr:rowOff>85001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101528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88443</xdr:rowOff>
    </xdr:from>
    <xdr:to>
      <xdr:col>24</xdr:col>
      <xdr:colOff>114300</xdr:colOff>
      <xdr:row>75</xdr:row>
      <xdr:rowOff>18593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111320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2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150952</xdr:rowOff>
    </xdr:from>
    <xdr:to>
      <xdr:col>20</xdr:col>
      <xdr:colOff>38100</xdr:colOff>
      <xdr:row>75</xdr:row>
      <xdr:rowOff>81102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97629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1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100520</xdr:rowOff>
    </xdr:from>
    <xdr:to>
      <xdr:col>15</xdr:col>
      <xdr:colOff>101600</xdr:colOff>
      <xdr:row>76</xdr:row>
      <xdr:rowOff>30671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59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47197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119938</xdr:rowOff>
    </xdr:from>
    <xdr:to>
      <xdr:col>10</xdr:col>
      <xdr:colOff>165100</xdr:colOff>
      <xdr:row>75</xdr:row>
      <xdr:rowOff>50088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66615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58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163258</xdr:rowOff>
    </xdr:from>
    <xdr:to>
      <xdr:col>6</xdr:col>
      <xdr:colOff>38100</xdr:colOff>
      <xdr:row>76</xdr:row>
      <xdr:rowOff>93408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84535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14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4521</xdr:rowOff>
    </xdr:from>
    <xdr:to>
      <xdr:col>24</xdr:col>
      <xdr:colOff>63500</xdr:colOff>
      <xdr:row>96</xdr:row>
      <xdr:rowOff>115577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63721"/>
          <a:ext cx="838200" cy="1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78871</xdr:rowOff>
    </xdr:from>
    <xdr:to>
      <xdr:col>19</xdr:col>
      <xdr:colOff>177800</xdr:colOff>
      <xdr:row>96</xdr:row>
      <xdr:rowOff>4521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195171"/>
          <a:ext cx="889000" cy="26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78871</xdr:rowOff>
    </xdr:from>
    <xdr:to>
      <xdr:col>15</xdr:col>
      <xdr:colOff>50800</xdr:colOff>
      <xdr:row>96</xdr:row>
      <xdr:rowOff>53518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195171"/>
          <a:ext cx="889000" cy="31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39047</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53518</xdr:rowOff>
    </xdr:from>
    <xdr:to>
      <xdr:col>10</xdr:col>
      <xdr:colOff>114300</xdr:colOff>
      <xdr:row>96</xdr:row>
      <xdr:rowOff>144022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12718"/>
          <a:ext cx="889000" cy="9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57900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57486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64777</xdr:rowOff>
    </xdr:from>
    <xdr:to>
      <xdr:col>24</xdr:col>
      <xdr:colOff>114300</xdr:colOff>
      <xdr:row>96</xdr:row>
      <xdr:rowOff>166377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2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43204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0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125171</xdr:rowOff>
    </xdr:from>
    <xdr:to>
      <xdr:col>20</xdr:col>
      <xdr:colOff>38100</xdr:colOff>
      <xdr:row>96</xdr:row>
      <xdr:rowOff>55321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28071</xdr:rowOff>
    </xdr:from>
    <xdr:to>
      <xdr:col>15</xdr:col>
      <xdr:colOff>101600</xdr:colOff>
      <xdr:row>94</xdr:row>
      <xdr:rowOff>129671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14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146198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59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2718</xdr:rowOff>
    </xdr:from>
    <xdr:to>
      <xdr:col>10</xdr:col>
      <xdr:colOff>165100</xdr:colOff>
      <xdr:row>96</xdr:row>
      <xdr:rowOff>104318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120845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3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93222</xdr:rowOff>
    </xdr:from>
    <xdr:to>
      <xdr:col>6</xdr:col>
      <xdr:colOff>38100</xdr:colOff>
      <xdr:row>97</xdr:row>
      <xdr:rowOff>23372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39899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32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125984</xdr:rowOff>
    </xdr:from>
    <xdr:to>
      <xdr:col>55</xdr:col>
      <xdr:colOff>0</xdr:colOff>
      <xdr:row>38</xdr:row>
      <xdr:rowOff>133985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1084"/>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92999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36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119290</xdr:rowOff>
    </xdr:from>
    <xdr:to>
      <xdr:col>50</xdr:col>
      <xdr:colOff>114300</xdr:colOff>
      <xdr:row>38</xdr:row>
      <xdr:rowOff>125984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34390"/>
          <a:ext cx="8890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103759</xdr:rowOff>
    </xdr:from>
    <xdr:to>
      <xdr:col>50</xdr:col>
      <xdr:colOff>165100</xdr:colOff>
      <xdr:row>39</xdr:row>
      <xdr:rowOff>33909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25036</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11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119290</xdr:rowOff>
    </xdr:from>
    <xdr:to>
      <xdr:col>45</xdr:col>
      <xdr:colOff>177800</xdr:colOff>
      <xdr:row>38</xdr:row>
      <xdr:rowOff>121902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3439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108331</xdr:rowOff>
    </xdr:from>
    <xdr:to>
      <xdr:col>46</xdr:col>
      <xdr:colOff>38100</xdr:colOff>
      <xdr:row>39</xdr:row>
      <xdr:rowOff>38481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2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29608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121902</xdr:rowOff>
    </xdr:from>
    <xdr:to>
      <xdr:col>41</xdr:col>
      <xdr:colOff>50800</xdr:colOff>
      <xdr:row>38</xdr:row>
      <xdr:rowOff>123861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37002"/>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104086</xdr:rowOff>
    </xdr:from>
    <xdr:to>
      <xdr:col>41</xdr:col>
      <xdr:colOff>101600</xdr:colOff>
      <xdr:row>39</xdr:row>
      <xdr:rowOff>34236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6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25363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711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99187</xdr:rowOff>
    </xdr:from>
    <xdr:to>
      <xdr:col>36</xdr:col>
      <xdr:colOff>165100</xdr:colOff>
      <xdr:row>39</xdr:row>
      <xdr:rowOff>29337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1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20464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83185</xdr:rowOff>
    </xdr:from>
    <xdr:to>
      <xdr:col>55</xdr:col>
      <xdr:colOff>50800</xdr:colOff>
      <xdr:row>39</xdr:row>
      <xdr:rowOff>13335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61612</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6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75184</xdr:rowOff>
    </xdr:from>
    <xdr:to>
      <xdr:col>50</xdr:col>
      <xdr:colOff>165100</xdr:colOff>
      <xdr:row>39</xdr:row>
      <xdr:rowOff>5334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21861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68490</xdr:rowOff>
    </xdr:from>
    <xdr:to>
      <xdr:col>46</xdr:col>
      <xdr:colOff>38100</xdr:colOff>
      <xdr:row>38</xdr:row>
      <xdr:rowOff>170090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15166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35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71102</xdr:rowOff>
    </xdr:from>
    <xdr:to>
      <xdr:col>41</xdr:col>
      <xdr:colOff>101600</xdr:colOff>
      <xdr:row>39</xdr:row>
      <xdr:rowOff>1252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8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17779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361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73061</xdr:rowOff>
    </xdr:from>
    <xdr:to>
      <xdr:col>36</xdr:col>
      <xdr:colOff>165100</xdr:colOff>
      <xdr:row>39</xdr:row>
      <xdr:rowOff>3211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19738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363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90418</xdr:rowOff>
    </xdr:from>
    <xdr:to>
      <xdr:col>55</xdr:col>
      <xdr:colOff>0</xdr:colOff>
      <xdr:row>55</xdr:row>
      <xdr:rowOff>21990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348718"/>
          <a:ext cx="8382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24484</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139853</xdr:rowOff>
    </xdr:from>
    <xdr:to>
      <xdr:col>50</xdr:col>
      <xdr:colOff>114300</xdr:colOff>
      <xdr:row>55</xdr:row>
      <xdr:rowOff>21990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398153"/>
          <a:ext cx="889000" cy="5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63735</xdr:rowOff>
    </xdr:from>
    <xdr:to>
      <xdr:col>50</xdr:col>
      <xdr:colOff>165100</xdr:colOff>
      <xdr:row>56</xdr:row>
      <xdr:rowOff>165335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156462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97409</xdr:rowOff>
    </xdr:from>
    <xdr:to>
      <xdr:col>45</xdr:col>
      <xdr:colOff>177800</xdr:colOff>
      <xdr:row>54</xdr:row>
      <xdr:rowOff>139853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355709"/>
          <a:ext cx="889000" cy="4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59792</xdr:rowOff>
    </xdr:from>
    <xdr:to>
      <xdr:col>46</xdr:col>
      <xdr:colOff>38100</xdr:colOff>
      <xdr:row>56</xdr:row>
      <xdr:rowOff>161392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152519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97409</xdr:rowOff>
    </xdr:from>
    <xdr:to>
      <xdr:col>41</xdr:col>
      <xdr:colOff>50800</xdr:colOff>
      <xdr:row>56</xdr:row>
      <xdr:rowOff>635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355709"/>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36341</xdr:rowOff>
    </xdr:from>
    <xdr:to>
      <xdr:col>41</xdr:col>
      <xdr:colOff>101600</xdr:colOff>
      <xdr:row>56</xdr:row>
      <xdr:rowOff>137941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129068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75336</xdr:rowOff>
    </xdr:from>
    <xdr:to>
      <xdr:col>36</xdr:col>
      <xdr:colOff>165100</xdr:colOff>
      <xdr:row>57</xdr:row>
      <xdr:rowOff>5486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168063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39618</xdr:rowOff>
    </xdr:from>
    <xdr:to>
      <xdr:col>55</xdr:col>
      <xdr:colOff>50800</xdr:colOff>
      <xdr:row>54</xdr:row>
      <xdr:rowOff>141218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29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62495</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4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142640</xdr:rowOff>
    </xdr:from>
    <xdr:to>
      <xdr:col>50</xdr:col>
      <xdr:colOff>165100</xdr:colOff>
      <xdr:row>55</xdr:row>
      <xdr:rowOff>72790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89317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1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89053</xdr:rowOff>
    </xdr:from>
    <xdr:to>
      <xdr:col>46</xdr:col>
      <xdr:colOff>38100</xdr:colOff>
      <xdr:row>55</xdr:row>
      <xdr:rowOff>19203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35730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2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46609</xdr:rowOff>
    </xdr:from>
    <xdr:to>
      <xdr:col>41</xdr:col>
      <xdr:colOff>101600</xdr:colOff>
      <xdr:row>54</xdr:row>
      <xdr:rowOff>148209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0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164736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08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121285</xdr:rowOff>
    </xdr:from>
    <xdr:to>
      <xdr:col>36</xdr:col>
      <xdr:colOff>165100</xdr:colOff>
      <xdr:row>56</xdr:row>
      <xdr:rowOff>51435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67962</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3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17038</xdr:rowOff>
    </xdr:from>
    <xdr:to>
      <xdr:col>55</xdr:col>
      <xdr:colOff>0</xdr:colOff>
      <xdr:row>78</xdr:row>
      <xdr:rowOff>112706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90138"/>
          <a:ext cx="838200" cy="9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109624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968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111049</xdr:rowOff>
    </xdr:from>
    <xdr:to>
      <xdr:col>50</xdr:col>
      <xdr:colOff>114300</xdr:colOff>
      <xdr:row>78</xdr:row>
      <xdr:rowOff>112706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84149"/>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93663</xdr:rowOff>
    </xdr:from>
    <xdr:to>
      <xdr:col>50</xdr:col>
      <xdr:colOff>165100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100495</xdr:rowOff>
    </xdr:from>
    <xdr:to>
      <xdr:col>45</xdr:col>
      <xdr:colOff>177800</xdr:colOff>
      <xdr:row>78</xdr:row>
      <xdr:rowOff>111049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73595"/>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92044</xdr:rowOff>
    </xdr:from>
    <xdr:to>
      <xdr:col>46</xdr:col>
      <xdr:colOff>38100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100495</xdr:rowOff>
    </xdr:from>
    <xdr:to>
      <xdr:col>41</xdr:col>
      <xdr:colOff>50800</xdr:colOff>
      <xdr:row>78</xdr:row>
      <xdr:rowOff>118917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3595"/>
          <a:ext cx="889000" cy="1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84995</xdr:rowOff>
    </xdr:from>
    <xdr:to>
      <xdr:col>41</xdr:col>
      <xdr:colOff>101600</xdr:colOff>
      <xdr:row>78</xdr:row>
      <xdr:rowOff>15145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31672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95035</xdr:rowOff>
    </xdr:from>
    <xdr:to>
      <xdr:col>36</xdr:col>
      <xdr:colOff>165100</xdr:colOff>
      <xdr:row>78</xdr:row>
      <xdr:rowOff>25185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41712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137688</xdr:rowOff>
    </xdr:from>
    <xdr:to>
      <xdr:col>55</xdr:col>
      <xdr:colOff>50800</xdr:colOff>
      <xdr:row>78</xdr:row>
      <xdr:rowOff>67838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3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116115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1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61906</xdr:rowOff>
    </xdr:from>
    <xdr:to>
      <xdr:col>50</xdr:col>
      <xdr:colOff>165100</xdr:colOff>
      <xdr:row>78</xdr:row>
      <xdr:rowOff>163506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154633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60249</xdr:rowOff>
    </xdr:from>
    <xdr:to>
      <xdr:col>46</xdr:col>
      <xdr:colOff>38100</xdr:colOff>
      <xdr:row>78</xdr:row>
      <xdr:rowOff>161849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152976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49695</xdr:rowOff>
    </xdr:from>
    <xdr:to>
      <xdr:col>41</xdr:col>
      <xdr:colOff>101600</xdr:colOff>
      <xdr:row>78</xdr:row>
      <xdr:rowOff>151295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142422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1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68117</xdr:rowOff>
    </xdr:from>
    <xdr:to>
      <xdr:col>36</xdr:col>
      <xdr:colOff>165100</xdr:colOff>
      <xdr:row>78</xdr:row>
      <xdr:rowOff>169717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160844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78828</xdr:rowOff>
    </xdr:from>
    <xdr:to>
      <xdr:col>55</xdr:col>
      <xdr:colOff>0</xdr:colOff>
      <xdr:row>96</xdr:row>
      <xdr:rowOff>158135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195128"/>
          <a:ext cx="838200" cy="42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78828</xdr:rowOff>
    </xdr:from>
    <xdr:to>
      <xdr:col>50</xdr:col>
      <xdr:colOff>114300</xdr:colOff>
      <xdr:row>94</xdr:row>
      <xdr:rowOff>105541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195128"/>
          <a:ext cx="889000" cy="2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100248</xdr:rowOff>
    </xdr:from>
    <xdr:to>
      <xdr:col>50</xdr:col>
      <xdr:colOff>165100</xdr:colOff>
      <xdr:row>97</xdr:row>
      <xdr:rowOff>30398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21525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105541</xdr:rowOff>
    </xdr:from>
    <xdr:to>
      <xdr:col>45</xdr:col>
      <xdr:colOff>177800</xdr:colOff>
      <xdr:row>96</xdr:row>
      <xdr:rowOff>21906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221841"/>
          <a:ext cx="889000" cy="2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94124</xdr:rowOff>
    </xdr:from>
    <xdr:to>
      <xdr:col>46</xdr:col>
      <xdr:colOff>38100</xdr:colOff>
      <xdr:row>97</xdr:row>
      <xdr:rowOff>24274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15401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142917</xdr:rowOff>
    </xdr:from>
    <xdr:to>
      <xdr:col>41</xdr:col>
      <xdr:colOff>50800</xdr:colOff>
      <xdr:row>96</xdr:row>
      <xdr:rowOff>21906</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430667"/>
          <a:ext cx="889000" cy="5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71608</xdr:rowOff>
    </xdr:from>
    <xdr:to>
      <xdr:col>41</xdr:col>
      <xdr:colOff>101600</xdr:colOff>
      <xdr:row>97</xdr:row>
      <xdr:rowOff>1758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164335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95693</xdr:rowOff>
    </xdr:from>
    <xdr:to>
      <xdr:col>36</xdr:col>
      <xdr:colOff>165100</xdr:colOff>
      <xdr:row>97</xdr:row>
      <xdr:rowOff>25843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5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4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107335</xdr:rowOff>
    </xdr:from>
    <xdr:to>
      <xdr:col>55</xdr:col>
      <xdr:colOff>50800</xdr:colOff>
      <xdr:row>97</xdr:row>
      <xdr:rowOff>37485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5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85762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4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28028</xdr:rowOff>
    </xdr:from>
    <xdr:to>
      <xdr:col>50</xdr:col>
      <xdr:colOff>165100</xdr:colOff>
      <xdr:row>94</xdr:row>
      <xdr:rowOff>129628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14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146155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59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54741</xdr:rowOff>
    </xdr:from>
    <xdr:to>
      <xdr:col>46</xdr:col>
      <xdr:colOff>38100</xdr:colOff>
      <xdr:row>94</xdr:row>
      <xdr:rowOff>156341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17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1418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594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142556</xdr:rowOff>
    </xdr:from>
    <xdr:to>
      <xdr:col>41</xdr:col>
      <xdr:colOff>101600</xdr:colOff>
      <xdr:row>96</xdr:row>
      <xdr:rowOff>72706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89233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20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92117</xdr:rowOff>
    </xdr:from>
    <xdr:to>
      <xdr:col>36</xdr:col>
      <xdr:colOff>165100</xdr:colOff>
      <xdr:row>96</xdr:row>
      <xdr:rowOff>22267</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3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38794</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15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80652</xdr:rowOff>
    </xdr:from>
    <xdr:to>
      <xdr:col>85</xdr:col>
      <xdr:colOff>127000</xdr:colOff>
      <xdr:row>36</xdr:row>
      <xdr:rowOff>99809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52852"/>
          <a:ext cx="8382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80652</xdr:rowOff>
    </xdr:from>
    <xdr:to>
      <xdr:col>81</xdr:col>
      <xdr:colOff>50800</xdr:colOff>
      <xdr:row>36</xdr:row>
      <xdr:rowOff>95306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252852"/>
          <a:ext cx="889000" cy="1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161686</xdr:rowOff>
    </xdr:from>
    <xdr:to>
      <xdr:col>81</xdr:col>
      <xdr:colOff>101600</xdr:colOff>
      <xdr:row>36</xdr:row>
      <xdr:rowOff>91836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6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108363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3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77978</xdr:rowOff>
    </xdr:from>
    <xdr:to>
      <xdr:col>76</xdr:col>
      <xdr:colOff>114300</xdr:colOff>
      <xdr:row>36</xdr:row>
      <xdr:rowOff>95306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250178"/>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168636</xdr:rowOff>
    </xdr:from>
    <xdr:to>
      <xdr:col>76</xdr:col>
      <xdr:colOff>165100</xdr:colOff>
      <xdr:row>36</xdr:row>
      <xdr:rowOff>98786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6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115313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4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77978</xdr:rowOff>
    </xdr:from>
    <xdr:to>
      <xdr:col>71</xdr:col>
      <xdr:colOff>177800</xdr:colOff>
      <xdr:row>36</xdr:row>
      <xdr:rowOff>98712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250178"/>
          <a:ext cx="889000" cy="2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3015</xdr:rowOff>
    </xdr:from>
    <xdr:to>
      <xdr:col>72</xdr:col>
      <xdr:colOff>38100</xdr:colOff>
      <xdr:row>36</xdr:row>
      <xdr:rowOff>104615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121142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11153</xdr:rowOff>
    </xdr:from>
    <xdr:to>
      <xdr:col>67</xdr:col>
      <xdr:colOff>101600</xdr:colOff>
      <xdr:row>36</xdr:row>
      <xdr:rowOff>112753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129280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49009</xdr:rowOff>
    </xdr:from>
    <xdr:to>
      <xdr:col>85</xdr:col>
      <xdr:colOff>177800</xdr:colOff>
      <xdr:row>36</xdr:row>
      <xdr:rowOff>150609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2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27436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1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29852</xdr:rowOff>
    </xdr:from>
    <xdr:to>
      <xdr:col>81</xdr:col>
      <xdr:colOff>101600</xdr:colOff>
      <xdr:row>36</xdr:row>
      <xdr:rowOff>131452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0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122579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2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44506</xdr:rowOff>
    </xdr:from>
    <xdr:to>
      <xdr:col>76</xdr:col>
      <xdr:colOff>165100</xdr:colOff>
      <xdr:row>36</xdr:row>
      <xdr:rowOff>146106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137233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30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27178</xdr:rowOff>
    </xdr:from>
    <xdr:to>
      <xdr:col>72</xdr:col>
      <xdr:colOff>38100</xdr:colOff>
      <xdr:row>36</xdr:row>
      <xdr:rowOff>128778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119905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29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47912</xdr:rowOff>
    </xdr:from>
    <xdr:to>
      <xdr:col>67</xdr:col>
      <xdr:colOff>101600</xdr:colOff>
      <xdr:row>36</xdr:row>
      <xdr:rowOff>149512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140639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3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27245</xdr:rowOff>
    </xdr:from>
    <xdr:to>
      <xdr:col>85</xdr:col>
      <xdr:colOff>127000</xdr:colOff>
      <xdr:row>57</xdr:row>
      <xdr:rowOff>55297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28445"/>
          <a:ext cx="838200" cy="19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55297</xdr:rowOff>
    </xdr:from>
    <xdr:to>
      <xdr:col>81</xdr:col>
      <xdr:colOff>50800</xdr:colOff>
      <xdr:row>58</xdr:row>
      <xdr:rowOff>25922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827947"/>
          <a:ext cx="889000" cy="14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15715</xdr:rowOff>
    </xdr:from>
    <xdr:to>
      <xdr:col>81</xdr:col>
      <xdr:colOff>101600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109786</xdr:rowOff>
    </xdr:from>
    <xdr:to>
      <xdr:col>76</xdr:col>
      <xdr:colOff>114300</xdr:colOff>
      <xdr:row>58</xdr:row>
      <xdr:rowOff>25922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39536"/>
          <a:ext cx="889000" cy="43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46903</xdr:rowOff>
    </xdr:from>
    <xdr:to>
      <xdr:col>76</xdr:col>
      <xdr:colOff>165100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15880</xdr:rowOff>
    </xdr:from>
    <xdr:to>
      <xdr:col>71</xdr:col>
      <xdr:colOff>177800</xdr:colOff>
      <xdr:row>55</xdr:row>
      <xdr:rowOff>109786</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445630"/>
          <a:ext cx="889000" cy="9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24533</xdr:rowOff>
    </xdr:from>
    <xdr:to>
      <xdr:col>72</xdr:col>
      <xdr:colOff>38100</xdr:colOff>
      <xdr:row>56</xdr:row>
      <xdr:rowOff>126133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117260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84361</xdr:rowOff>
    </xdr:from>
    <xdr:to>
      <xdr:col>67</xdr:col>
      <xdr:colOff>101600</xdr:colOff>
      <xdr:row>57</xdr:row>
      <xdr:rowOff>14511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5638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147895</xdr:rowOff>
    </xdr:from>
    <xdr:to>
      <xdr:col>85</xdr:col>
      <xdr:colOff>177800</xdr:colOff>
      <xdr:row>56</xdr:row>
      <xdr:rowOff>78045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126322</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5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4497</xdr:rowOff>
    </xdr:from>
    <xdr:to>
      <xdr:col>81</xdr:col>
      <xdr:colOff>101600</xdr:colOff>
      <xdr:row>57</xdr:row>
      <xdr:rowOff>106097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97224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146572</xdr:rowOff>
    </xdr:from>
    <xdr:to>
      <xdr:col>76</xdr:col>
      <xdr:colOff>165100</xdr:colOff>
      <xdr:row>58</xdr:row>
      <xdr:rowOff>76722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9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67849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100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58986</xdr:rowOff>
    </xdr:from>
    <xdr:to>
      <xdr:col>72</xdr:col>
      <xdr:colOff>38100</xdr:colOff>
      <xdr:row>55</xdr:row>
      <xdr:rowOff>160586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5663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6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136530</xdr:rowOff>
    </xdr:from>
    <xdr:to>
      <xdr:col>67</xdr:col>
      <xdr:colOff>101600</xdr:colOff>
      <xdr:row>55</xdr:row>
      <xdr:rowOff>66680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3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83207</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1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34818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79218"/>
          <a:ext cx="1269" cy="1133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152945</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5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34818</xdr:rowOff>
    </xdr:from>
    <xdr:to>
      <xdr:col>86</xdr:col>
      <xdr:colOff>25400</xdr:colOff>
      <xdr:row>72</xdr:row>
      <xdr:rowOff>34818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79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48196</xdr:rowOff>
    </xdr:from>
    <xdr:to>
      <xdr:col>85</xdr:col>
      <xdr:colOff>127000</xdr:colOff>
      <xdr:row>72</xdr:row>
      <xdr:rowOff>34818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2221146"/>
          <a:ext cx="838200" cy="15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167536</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69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17659</xdr:rowOff>
    </xdr:from>
    <xdr:to>
      <xdr:col>85</xdr:col>
      <xdr:colOff>177800</xdr:colOff>
      <xdr:row>78</xdr:row>
      <xdr:rowOff>119259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9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123927</xdr:rowOff>
    </xdr:from>
    <xdr:to>
      <xdr:col>81</xdr:col>
      <xdr:colOff>50800</xdr:colOff>
      <xdr:row>71</xdr:row>
      <xdr:rowOff>48196</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2125427"/>
          <a:ext cx="889000" cy="9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17952</xdr:rowOff>
    </xdr:from>
    <xdr:to>
      <xdr:col>81</xdr:col>
      <xdr:colOff>101600</xdr:colOff>
      <xdr:row>78</xdr:row>
      <xdr:rowOff>119552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110679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48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123927</xdr:rowOff>
    </xdr:from>
    <xdr:to>
      <xdr:col>76</xdr:col>
      <xdr:colOff>114300</xdr:colOff>
      <xdr:row>73</xdr:row>
      <xdr:rowOff>145516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2125427"/>
          <a:ext cx="889000" cy="53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35060</xdr:rowOff>
    </xdr:from>
    <xdr:to>
      <xdr:col>76</xdr:col>
      <xdr:colOff>165100</xdr:colOff>
      <xdr:row>78</xdr:row>
      <xdr:rowOff>136660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127787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50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145516</xdr:rowOff>
    </xdr:from>
    <xdr:to>
      <xdr:col>71</xdr:col>
      <xdr:colOff>177800</xdr:colOff>
      <xdr:row>78</xdr:row>
      <xdr:rowOff>108500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2661366"/>
          <a:ext cx="889000" cy="82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55167</xdr:rowOff>
    </xdr:from>
    <xdr:to>
      <xdr:col>72</xdr:col>
      <xdr:colOff>38100</xdr:colOff>
      <xdr:row>78</xdr:row>
      <xdr:rowOff>156767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147894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5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65821</xdr:rowOff>
    </xdr:from>
    <xdr:to>
      <xdr:col>67</xdr:col>
      <xdr:colOff>101600</xdr:colOff>
      <xdr:row>78</xdr:row>
      <xdr:rowOff>167421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158548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155468</xdr:rowOff>
    </xdr:from>
    <xdr:to>
      <xdr:col>85</xdr:col>
      <xdr:colOff>177800</xdr:colOff>
      <xdr:row>72</xdr:row>
      <xdr:rowOff>85618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32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108495</xdr:rowOff>
    </xdr:from>
    <xdr:ext cx="599010"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2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168846</xdr:rowOff>
    </xdr:from>
    <xdr:to>
      <xdr:col>81</xdr:col>
      <xdr:colOff>101600</xdr:colOff>
      <xdr:row>71</xdr:row>
      <xdr:rowOff>98996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217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115523</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181795" y="1194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73127</xdr:rowOff>
    </xdr:from>
    <xdr:to>
      <xdr:col>76</xdr:col>
      <xdr:colOff>165100</xdr:colOff>
      <xdr:row>71</xdr:row>
      <xdr:rowOff>3277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20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19804</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292795" y="1184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94716</xdr:rowOff>
    </xdr:from>
    <xdr:to>
      <xdr:col>72</xdr:col>
      <xdr:colOff>38100</xdr:colOff>
      <xdr:row>74</xdr:row>
      <xdr:rowOff>24866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261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41393</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36111" y="123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57700</xdr:rowOff>
    </xdr:from>
    <xdr:to>
      <xdr:col>67</xdr:col>
      <xdr:colOff>101600</xdr:colOff>
      <xdr:row>78</xdr:row>
      <xdr:rowOff>159300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4377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2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90488</xdr:rowOff>
    </xdr:from>
    <xdr:to>
      <xdr:col>85</xdr:col>
      <xdr:colOff>127000</xdr:colOff>
      <xdr:row>94</xdr:row>
      <xdr:rowOff>74867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035338"/>
          <a:ext cx="838200" cy="1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74867</xdr:rowOff>
    </xdr:from>
    <xdr:to>
      <xdr:col>81</xdr:col>
      <xdr:colOff>50800</xdr:colOff>
      <xdr:row>95</xdr:row>
      <xdr:rowOff>86119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191167"/>
          <a:ext cx="889000" cy="18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158026</xdr:rowOff>
    </xdr:from>
    <xdr:to>
      <xdr:col>81</xdr:col>
      <xdr:colOff>101600</xdr:colOff>
      <xdr:row>95</xdr:row>
      <xdr:rowOff>88176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79303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86119</xdr:rowOff>
    </xdr:from>
    <xdr:to>
      <xdr:col>76</xdr:col>
      <xdr:colOff>114300</xdr:colOff>
      <xdr:row>95</xdr:row>
      <xdr:rowOff>110426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73869"/>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162280</xdr:rowOff>
    </xdr:from>
    <xdr:to>
      <xdr:col>76</xdr:col>
      <xdr:colOff>165100</xdr:colOff>
      <xdr:row>95</xdr:row>
      <xdr:rowOff>92430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108957</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63805</xdr:rowOff>
    </xdr:from>
    <xdr:to>
      <xdr:col>71</xdr:col>
      <xdr:colOff>177800</xdr:colOff>
      <xdr:row>95</xdr:row>
      <xdr:rowOff>110426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351555"/>
          <a:ext cx="8890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149783</xdr:rowOff>
    </xdr:from>
    <xdr:to>
      <xdr:col>72</xdr:col>
      <xdr:colOff>38100</xdr:colOff>
      <xdr:row>95</xdr:row>
      <xdr:rowOff>79933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96460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147434</xdr:rowOff>
    </xdr:from>
    <xdr:to>
      <xdr:col>67</xdr:col>
      <xdr:colOff>101600</xdr:colOff>
      <xdr:row>95</xdr:row>
      <xdr:rowOff>77584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94111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39688</xdr:rowOff>
    </xdr:from>
    <xdr:to>
      <xdr:col>85</xdr:col>
      <xdr:colOff>177800</xdr:colOff>
      <xdr:row>93</xdr:row>
      <xdr:rowOff>141288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59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62565</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8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24067</xdr:rowOff>
    </xdr:from>
    <xdr:to>
      <xdr:col>81</xdr:col>
      <xdr:colOff>101600</xdr:colOff>
      <xdr:row>94</xdr:row>
      <xdr:rowOff>125667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142194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35319</xdr:rowOff>
    </xdr:from>
    <xdr:to>
      <xdr:col>76</xdr:col>
      <xdr:colOff>165100</xdr:colOff>
      <xdr:row>95</xdr:row>
      <xdr:rowOff>136919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128046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59626</xdr:rowOff>
    </xdr:from>
    <xdr:to>
      <xdr:col>72</xdr:col>
      <xdr:colOff>38100</xdr:colOff>
      <xdr:row>95</xdr:row>
      <xdr:rowOff>161226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4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152353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44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13005</xdr:rowOff>
    </xdr:from>
    <xdr:to>
      <xdr:col>67</xdr:col>
      <xdr:colOff>101600</xdr:colOff>
      <xdr:row>95</xdr:row>
      <xdr:rowOff>114605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105732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23749</xdr:rowOff>
    </xdr:from>
    <xdr:to>
      <xdr:col>112</xdr:col>
      <xdr:colOff>38100</xdr:colOff>
      <xdr:row>39</xdr:row>
      <xdr:rowOff>125349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1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141876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85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31914</xdr:rowOff>
    </xdr:from>
    <xdr:to>
      <xdr:col>107</xdr:col>
      <xdr:colOff>101600</xdr:colOff>
      <xdr:row>39</xdr:row>
      <xdr:rowOff>133514</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1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150041</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93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15258</xdr:rowOff>
    </xdr:from>
    <xdr:to>
      <xdr:col>102</xdr:col>
      <xdr:colOff>165100</xdr:colOff>
      <xdr:row>39</xdr:row>
      <xdr:rowOff>116858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133385</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77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15911</xdr:rowOff>
    </xdr:from>
    <xdr:to>
      <xdr:col>98</xdr:col>
      <xdr:colOff>38100</xdr:colOff>
      <xdr:row>39</xdr:row>
      <xdr:rowOff>117511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134038</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77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●総務費　ふるさと応援寄附金の増により寄附金に係る経費や地域振興基金の積立金額の増加</a:t>
          </a:r>
          <a:r>
            <a:rPr kumimoji="1" lang="ja-JP" altLang="en-US" sz="1000">
              <a:solidFill>
                <a:schemeClr val="dk1"/>
              </a:solidFill>
              <a:effectLst/>
              <a:latin typeface="+mn-lt"/>
              <a:ea typeface="+mn-ea"/>
              <a:cs typeface="+mn-cs"/>
            </a:rPr>
            <a:t>、特別定額給付金事業により</a:t>
          </a:r>
          <a:r>
            <a:rPr kumimoji="1" lang="ja-JP" altLang="ja-JP" sz="1000">
              <a:solidFill>
                <a:schemeClr val="dk1"/>
              </a:solidFill>
              <a:effectLst/>
              <a:latin typeface="+mn-lt"/>
              <a:ea typeface="+mn-ea"/>
              <a:cs typeface="+mn-cs"/>
            </a:rPr>
            <a:t>前年度に比べ増となっており、類似団体と比較すると高い水準にある。今後も高水準で推移が見込まれるため、その他事業の検討・実施等行い、経費抑制を図る。</a:t>
          </a:r>
          <a:endParaRPr lang="ja-JP" altLang="ja-JP" sz="1000">
            <a:effectLst/>
          </a:endParaRPr>
        </a:p>
        <a:p>
          <a:r>
            <a:rPr kumimoji="1" lang="ja-JP" altLang="ja-JP" sz="1000">
              <a:solidFill>
                <a:schemeClr val="dk1"/>
              </a:solidFill>
              <a:effectLst/>
              <a:latin typeface="+mn-lt"/>
              <a:ea typeface="+mn-ea"/>
              <a:cs typeface="+mn-cs"/>
            </a:rPr>
            <a:t>●衛生費　災害等廃棄物処理事業の終了により、前年度</a:t>
          </a:r>
          <a:r>
            <a:rPr kumimoji="1" lang="ja-JP" altLang="en-US" sz="1000">
              <a:solidFill>
                <a:schemeClr val="dk1"/>
              </a:solidFill>
              <a:effectLst/>
              <a:latin typeface="+mn-lt"/>
              <a:ea typeface="+mn-ea"/>
              <a:cs typeface="+mn-cs"/>
            </a:rPr>
            <a:t>から減少している</a:t>
          </a:r>
          <a:r>
            <a:rPr kumimoji="1" lang="ja-JP" altLang="ja-JP" sz="1000">
              <a:solidFill>
                <a:schemeClr val="dk1"/>
              </a:solidFill>
              <a:effectLst/>
              <a:latin typeface="+mn-lt"/>
              <a:ea typeface="+mn-ea"/>
              <a:cs typeface="+mn-cs"/>
            </a:rPr>
            <a:t>が、ゴミ処理施設公債費償還に係る負担金の増等があるため</a:t>
          </a:r>
          <a:r>
            <a:rPr kumimoji="1" lang="ja-JP" altLang="en-US" sz="1000">
              <a:solidFill>
                <a:schemeClr val="dk1"/>
              </a:solidFill>
              <a:effectLst/>
              <a:latin typeface="+mn-lt"/>
              <a:ea typeface="+mn-ea"/>
              <a:cs typeface="+mn-cs"/>
            </a:rPr>
            <a:t>類似団体と同程度の</a:t>
          </a:r>
          <a:r>
            <a:rPr kumimoji="1" lang="ja-JP" altLang="ja-JP" sz="1000">
              <a:solidFill>
                <a:schemeClr val="dk1"/>
              </a:solidFill>
              <a:effectLst/>
              <a:latin typeface="+mn-lt"/>
              <a:ea typeface="+mn-ea"/>
              <a:cs typeface="+mn-cs"/>
            </a:rPr>
            <a:t>水準となっている。今後は通常事業の精査等を行い経費抑制を図る。</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●農林水産費　</a:t>
          </a:r>
          <a:r>
            <a:rPr kumimoji="1" lang="en-US" altLang="ja-JP" sz="1100">
              <a:solidFill>
                <a:schemeClr val="dk1"/>
              </a:solidFill>
              <a:effectLst/>
              <a:latin typeface="+mn-lt"/>
              <a:ea typeface="+mn-ea"/>
              <a:cs typeface="+mn-cs"/>
            </a:rPr>
            <a:t>JA</a:t>
          </a:r>
          <a:r>
            <a:rPr kumimoji="1" lang="ja-JP" altLang="ja-JP" sz="1100">
              <a:solidFill>
                <a:schemeClr val="dk1"/>
              </a:solidFill>
              <a:effectLst/>
              <a:latin typeface="+mn-lt"/>
              <a:ea typeface="+mn-ea"/>
              <a:cs typeface="+mn-cs"/>
            </a:rPr>
            <a:t>パッケージセンター建設事業、農村環境整備事業の増により、前年度と比べると増となっており、依然として類似団体の平均を大きく上回っているため、過剰な支出のないよう適正化に努める。</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●土木費　東中町団地建替事業や道路新設改良事業の増はあったものの、</a:t>
          </a:r>
          <a:r>
            <a:rPr kumimoji="1" lang="ja-JP" altLang="en-US" sz="1000">
              <a:solidFill>
                <a:schemeClr val="dk1"/>
              </a:solidFill>
              <a:effectLst/>
              <a:latin typeface="+mn-lt"/>
              <a:ea typeface="+mn-ea"/>
              <a:cs typeface="+mn-cs"/>
            </a:rPr>
            <a:t>災害</a:t>
          </a:r>
          <a:r>
            <a:rPr kumimoji="1" lang="ja-JP" altLang="ja-JP" sz="1000">
              <a:solidFill>
                <a:schemeClr val="dk1"/>
              </a:solidFill>
              <a:effectLst/>
              <a:latin typeface="+mn-lt"/>
              <a:ea typeface="+mn-ea"/>
              <a:cs typeface="+mn-cs"/>
            </a:rPr>
            <a:t>公営住宅整備事業、災害関連地域防災がけ崩れ対策事業の減により類似団体と比較すると</a:t>
          </a:r>
          <a:r>
            <a:rPr kumimoji="1" lang="ja-JP" altLang="en-US" sz="1000">
              <a:solidFill>
                <a:schemeClr val="dk1"/>
              </a:solidFill>
              <a:effectLst/>
              <a:latin typeface="+mn-lt"/>
              <a:ea typeface="+mn-ea"/>
              <a:cs typeface="+mn-cs"/>
            </a:rPr>
            <a:t>低い</a:t>
          </a:r>
          <a:r>
            <a:rPr kumimoji="1" lang="ja-JP" altLang="ja-JP" sz="1000">
              <a:solidFill>
                <a:schemeClr val="dk1"/>
              </a:solidFill>
              <a:effectLst/>
              <a:latin typeface="+mn-lt"/>
              <a:ea typeface="+mn-ea"/>
              <a:cs typeface="+mn-cs"/>
            </a:rPr>
            <a:t>水準にある。今後も公営住宅の建替等を控えているため必要な事業量を見極め、過剰な施工実施とならないよう経費縮減に努める。</a:t>
          </a:r>
          <a:endParaRPr lang="ja-JP" altLang="ja-JP" sz="1000">
            <a:effectLst/>
          </a:endParaRPr>
        </a:p>
        <a:p>
          <a:r>
            <a:rPr kumimoji="1" lang="ja-JP" altLang="ja-JP" sz="1000">
              <a:solidFill>
                <a:schemeClr val="dk1"/>
              </a:solidFill>
              <a:effectLst/>
              <a:latin typeface="+mn-lt"/>
              <a:ea typeface="+mn-ea"/>
              <a:cs typeface="+mn-cs"/>
            </a:rPr>
            <a:t>●教育費　類似団体平均</a:t>
          </a:r>
          <a:r>
            <a:rPr kumimoji="1" lang="ja-JP" altLang="en-US" sz="1000">
              <a:solidFill>
                <a:schemeClr val="dk1"/>
              </a:solidFill>
              <a:effectLst/>
              <a:latin typeface="+mn-lt"/>
              <a:ea typeface="+mn-ea"/>
              <a:cs typeface="+mn-cs"/>
            </a:rPr>
            <a:t>と同程度の水準</a:t>
          </a:r>
          <a:r>
            <a:rPr kumimoji="1" lang="ja-JP" altLang="ja-JP" sz="1000">
              <a:solidFill>
                <a:schemeClr val="dk1"/>
              </a:solidFill>
              <a:effectLst/>
              <a:latin typeface="+mn-lt"/>
              <a:ea typeface="+mn-ea"/>
              <a:cs typeface="+mn-cs"/>
            </a:rPr>
            <a:t>であるが、</a:t>
          </a:r>
          <a:r>
            <a:rPr kumimoji="1" lang="en-US" altLang="ja-JP" sz="1000">
              <a:solidFill>
                <a:schemeClr val="dk1"/>
              </a:solidFill>
              <a:effectLst/>
              <a:latin typeface="+mn-lt"/>
              <a:ea typeface="+mn-ea"/>
              <a:cs typeface="+mn-cs"/>
            </a:rPr>
            <a:t>GIGA</a:t>
          </a:r>
          <a:r>
            <a:rPr kumimoji="1" lang="ja-JP" altLang="en-US" sz="1000">
              <a:solidFill>
                <a:schemeClr val="dk1"/>
              </a:solidFill>
              <a:effectLst/>
              <a:latin typeface="+mn-lt"/>
              <a:ea typeface="+mn-ea"/>
              <a:cs typeface="+mn-cs"/>
            </a:rPr>
            <a:t>スクール関連事業</a:t>
          </a:r>
          <a:r>
            <a:rPr kumimoji="1" lang="ja-JP" altLang="ja-JP" sz="1000">
              <a:solidFill>
                <a:schemeClr val="dk1"/>
              </a:solidFill>
              <a:effectLst/>
              <a:latin typeface="+mn-lt"/>
              <a:ea typeface="+mn-ea"/>
              <a:cs typeface="+mn-cs"/>
            </a:rPr>
            <a:t>等で増加となっている。今後</a:t>
          </a:r>
          <a:r>
            <a:rPr kumimoji="1" lang="ja-JP" altLang="en-US" sz="1000">
              <a:solidFill>
                <a:schemeClr val="dk1"/>
              </a:solidFill>
              <a:effectLst/>
              <a:latin typeface="+mn-lt"/>
              <a:ea typeface="+mn-ea"/>
              <a:cs typeface="+mn-cs"/>
            </a:rPr>
            <a:t>も</a:t>
          </a:r>
          <a:r>
            <a:rPr kumimoji="1" lang="ja-JP" altLang="ja-JP" sz="1000">
              <a:solidFill>
                <a:schemeClr val="dk1"/>
              </a:solidFill>
              <a:effectLst/>
              <a:latin typeface="+mn-lt"/>
              <a:ea typeface="+mn-ea"/>
              <a:cs typeface="+mn-cs"/>
            </a:rPr>
            <a:t>事業費の増が見込まれるため通常事業の精査等を行い事業費抑制に努める。</a:t>
          </a:r>
          <a:endParaRPr lang="ja-JP" altLang="ja-JP" sz="1000">
            <a:effectLst/>
          </a:endParaRPr>
        </a:p>
        <a:p>
          <a:r>
            <a:rPr kumimoji="1" lang="ja-JP" altLang="ja-JP" sz="1000">
              <a:solidFill>
                <a:schemeClr val="dk1"/>
              </a:solidFill>
              <a:effectLst/>
              <a:latin typeface="+mn-lt"/>
              <a:ea typeface="+mn-ea"/>
              <a:cs typeface="+mn-cs"/>
            </a:rPr>
            <a:t>●災害復旧費　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7</a:t>
          </a:r>
          <a:r>
            <a:rPr kumimoji="1" lang="ja-JP" altLang="ja-JP" sz="1000">
              <a:solidFill>
                <a:schemeClr val="dk1"/>
              </a:solidFill>
              <a:effectLst/>
              <a:latin typeface="+mn-lt"/>
              <a:ea typeface="+mn-ea"/>
              <a:cs typeface="+mn-cs"/>
            </a:rPr>
            <a:t>月九州北部豪雨</a:t>
          </a:r>
          <a:r>
            <a:rPr kumimoji="1" lang="ja-JP" altLang="en-US" sz="1000">
              <a:solidFill>
                <a:schemeClr val="dk1"/>
              </a:solidFill>
              <a:effectLst/>
              <a:latin typeface="+mn-lt"/>
              <a:ea typeface="+mn-ea"/>
              <a:cs typeface="+mn-cs"/>
            </a:rPr>
            <a:t>以降、</a:t>
          </a:r>
          <a:r>
            <a:rPr kumimoji="1" lang="en-US" altLang="ja-JP" sz="1000">
              <a:solidFill>
                <a:schemeClr val="dk1"/>
              </a:solidFill>
              <a:effectLst/>
              <a:latin typeface="+mn-lt"/>
              <a:ea typeface="+mn-ea"/>
              <a:cs typeface="+mn-cs"/>
            </a:rPr>
            <a:t>4</a:t>
          </a:r>
          <a:r>
            <a:rPr kumimoji="1" lang="ja-JP" altLang="en-US" sz="1000">
              <a:solidFill>
                <a:schemeClr val="dk1"/>
              </a:solidFill>
              <a:effectLst/>
              <a:latin typeface="+mn-lt"/>
              <a:ea typeface="+mn-ea"/>
              <a:cs typeface="+mn-cs"/>
            </a:rPr>
            <a:t>年続けて豪雨災害が発生し、</a:t>
          </a:r>
          <a:r>
            <a:rPr kumimoji="1" lang="ja-JP" altLang="ja-JP" sz="1000">
              <a:solidFill>
                <a:schemeClr val="dk1"/>
              </a:solidFill>
              <a:effectLst/>
              <a:latin typeface="+mn-lt"/>
              <a:ea typeface="+mn-ea"/>
              <a:cs typeface="+mn-cs"/>
            </a:rPr>
            <a:t>多額の災害復旧事業費が必要となっている。今後も災害復旧事業が継続していくため、復旧が完了するまで大きく減となる見込みは少ない。</a:t>
          </a:r>
          <a:endParaRPr lang="ja-JP" altLang="ja-JP" sz="1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財政調整基金については取崩を行わず災害寄附金等</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積立を行った。残高は前年と比べ</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億円増の</a:t>
          </a:r>
          <a:r>
            <a:rPr kumimoji="1" lang="en-US" altLang="ja-JP" sz="1000">
              <a:solidFill>
                <a:schemeClr val="dk1"/>
              </a:solidFill>
              <a:effectLst/>
              <a:latin typeface="+mn-lt"/>
              <a:ea typeface="+mn-ea"/>
              <a:cs typeface="+mn-cs"/>
            </a:rPr>
            <a:t>43.1</a:t>
          </a:r>
          <a:r>
            <a:rPr kumimoji="1" lang="ja-JP" altLang="ja-JP" sz="1000">
              <a:solidFill>
                <a:schemeClr val="dk1"/>
              </a:solidFill>
              <a:effectLst/>
              <a:latin typeface="+mn-lt"/>
              <a:ea typeface="+mn-ea"/>
              <a:cs typeface="+mn-cs"/>
            </a:rPr>
            <a:t>億円、標準財政規模比では</a:t>
          </a:r>
          <a:r>
            <a:rPr kumimoji="1" lang="en-US" altLang="ja-JP" sz="1000">
              <a:solidFill>
                <a:schemeClr val="dk1"/>
              </a:solidFill>
              <a:effectLst/>
              <a:latin typeface="+mn-lt"/>
              <a:ea typeface="+mn-ea"/>
              <a:cs typeface="+mn-cs"/>
            </a:rPr>
            <a:t>0.55</a:t>
          </a:r>
          <a:r>
            <a:rPr kumimoji="1" lang="ja-JP" altLang="ja-JP" sz="1000">
              <a:solidFill>
                <a:schemeClr val="dk1"/>
              </a:solidFill>
              <a:effectLst/>
              <a:latin typeface="+mn-lt"/>
              <a:ea typeface="+mn-ea"/>
              <a:cs typeface="+mn-cs"/>
            </a:rPr>
            <a:t>ポイント増の</a:t>
          </a:r>
          <a:r>
            <a:rPr kumimoji="1" lang="en-US" altLang="ja-JP" sz="1000">
              <a:solidFill>
                <a:schemeClr val="dk1"/>
              </a:solidFill>
              <a:effectLst/>
              <a:latin typeface="+mn-lt"/>
              <a:ea typeface="+mn-ea"/>
              <a:cs typeface="+mn-cs"/>
            </a:rPr>
            <a:t>27.85</a:t>
          </a:r>
          <a:r>
            <a:rPr kumimoji="1" lang="ja-JP" altLang="ja-JP" sz="1000">
              <a:solidFill>
                <a:schemeClr val="dk1"/>
              </a:solidFill>
              <a:effectLst/>
              <a:latin typeface="+mn-lt"/>
              <a:ea typeface="+mn-ea"/>
              <a:cs typeface="+mn-cs"/>
            </a:rPr>
            <a:t>％となっている</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実質収支額の標準財政規模比は、前年度と比較し</a:t>
          </a:r>
          <a:r>
            <a:rPr kumimoji="1" lang="en-US" altLang="ja-JP" sz="1000">
              <a:solidFill>
                <a:schemeClr val="dk1"/>
              </a:solidFill>
              <a:effectLst/>
              <a:latin typeface="+mn-lt"/>
              <a:ea typeface="+mn-ea"/>
              <a:cs typeface="+mn-cs"/>
            </a:rPr>
            <a:t>0.44</a:t>
          </a:r>
          <a:r>
            <a:rPr kumimoji="1" lang="ja-JP" altLang="en-US" sz="1000">
              <a:solidFill>
                <a:schemeClr val="dk1"/>
              </a:solidFill>
              <a:effectLst/>
              <a:latin typeface="+mn-lt"/>
              <a:ea typeface="+mn-ea"/>
              <a:cs typeface="+mn-cs"/>
            </a:rPr>
            <a:t>ポイント減の</a:t>
          </a:r>
          <a:r>
            <a:rPr kumimoji="1" lang="en-US" altLang="ja-JP" sz="1000">
              <a:solidFill>
                <a:schemeClr val="dk1"/>
              </a:solidFill>
              <a:effectLst/>
              <a:latin typeface="+mn-lt"/>
              <a:ea typeface="+mn-ea"/>
              <a:cs typeface="+mn-cs"/>
            </a:rPr>
            <a:t>6.22</a:t>
          </a:r>
          <a:r>
            <a:rPr kumimoji="1" lang="ja-JP" altLang="ja-JP" sz="1000">
              <a:solidFill>
                <a:schemeClr val="dk1"/>
              </a:solidFill>
              <a:effectLst/>
              <a:latin typeface="+mn-lt"/>
              <a:ea typeface="+mn-ea"/>
              <a:cs typeface="+mn-cs"/>
            </a:rPr>
            <a:t>％であるが、</a:t>
          </a:r>
          <a:r>
            <a:rPr kumimoji="1" lang="ja-JP" altLang="en-US" sz="1000">
              <a:solidFill>
                <a:schemeClr val="dk1"/>
              </a:solidFill>
              <a:effectLst/>
              <a:latin typeface="+mn-lt"/>
              <a:ea typeface="+mn-ea"/>
              <a:cs typeface="+mn-cs"/>
            </a:rPr>
            <a:t>財政調整基金積立や繰上償還をしたため</a:t>
          </a:r>
          <a:r>
            <a:rPr kumimoji="1" lang="ja-JP" altLang="ja-JP" sz="1000">
              <a:solidFill>
                <a:schemeClr val="dk1"/>
              </a:solidFill>
              <a:effectLst/>
              <a:latin typeface="+mn-lt"/>
              <a:ea typeface="+mn-ea"/>
              <a:cs typeface="+mn-cs"/>
            </a:rPr>
            <a:t>実質単年度収支については、</a:t>
          </a:r>
          <a:r>
            <a:rPr kumimoji="1" lang="en-US" altLang="ja-JP" sz="1000">
              <a:solidFill>
                <a:schemeClr val="dk1"/>
              </a:solidFill>
              <a:effectLst/>
              <a:latin typeface="+mn-lt"/>
              <a:ea typeface="+mn-ea"/>
              <a:cs typeface="+mn-cs"/>
            </a:rPr>
            <a:t>4.92</a:t>
          </a:r>
          <a:r>
            <a:rPr kumimoji="1" lang="ja-JP" altLang="en-US" sz="1000">
              <a:solidFill>
                <a:schemeClr val="dk1"/>
              </a:solidFill>
              <a:effectLst/>
              <a:latin typeface="+mn-lt"/>
              <a:ea typeface="+mn-ea"/>
              <a:cs typeface="+mn-cs"/>
            </a:rPr>
            <a:t>ポイント増の</a:t>
          </a:r>
          <a:r>
            <a:rPr kumimoji="1" lang="en-US" altLang="ja-JP" sz="1000">
              <a:solidFill>
                <a:schemeClr val="dk1"/>
              </a:solidFill>
              <a:effectLst/>
              <a:latin typeface="+mn-lt"/>
              <a:ea typeface="+mn-ea"/>
              <a:cs typeface="+mn-cs"/>
            </a:rPr>
            <a:t>7.95</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となっている</a:t>
          </a:r>
          <a:r>
            <a:rPr kumimoji="1" lang="ja-JP" altLang="ja-JP"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今後は特別交付税の減収見込み、災害復旧事業の継続により、財政調整基金の取崩しが必要と考えられるため、事業精査による歳出抑制や</a:t>
          </a:r>
          <a:r>
            <a:rPr kumimoji="1" lang="ja-JP" altLang="en-US" sz="1000">
              <a:solidFill>
                <a:schemeClr val="dk1"/>
              </a:solidFill>
              <a:effectLst/>
              <a:latin typeface="+mn-lt"/>
              <a:ea typeface="+mn-ea"/>
              <a:cs typeface="+mn-cs"/>
            </a:rPr>
            <a:t>税収</a:t>
          </a:r>
          <a:r>
            <a:rPr kumimoji="1" lang="ja-JP" altLang="ja-JP" sz="1000">
              <a:solidFill>
                <a:schemeClr val="dk1"/>
              </a:solidFill>
              <a:effectLst/>
              <a:latin typeface="+mn-lt"/>
              <a:ea typeface="+mn-ea"/>
              <a:cs typeface="+mn-cs"/>
            </a:rPr>
            <a:t>等の歳入確保に努め、健全な財政運営を図っていく。</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福岡県朝倉市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特別会計は</a:t>
          </a:r>
          <a:r>
            <a:rPr kumimoji="1" lang="ja-JP" altLang="en-US" sz="1100">
              <a:solidFill>
                <a:schemeClr val="dk1"/>
              </a:solidFill>
              <a:effectLst/>
              <a:latin typeface="+mn-lt"/>
              <a:ea typeface="+mn-ea"/>
              <a:cs typeface="+mn-cs"/>
            </a:rPr>
            <a:t>すべて</a:t>
          </a:r>
          <a:r>
            <a:rPr kumimoji="1" lang="ja-JP" altLang="ja-JP" sz="1100">
              <a:solidFill>
                <a:schemeClr val="dk1"/>
              </a:solidFill>
              <a:effectLst/>
              <a:latin typeface="+mn-lt"/>
              <a:ea typeface="+mn-ea"/>
              <a:cs typeface="+mn-cs"/>
            </a:rPr>
            <a:t>黒字での運営となっている。国民健康保険特別会計（事業勘定）は、前年度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赤字となって</a:t>
          </a:r>
          <a:r>
            <a:rPr kumimoji="1" lang="ja-JP" altLang="en-US" sz="1100">
              <a:solidFill>
                <a:schemeClr val="dk1"/>
              </a:solidFill>
              <a:effectLst/>
              <a:latin typeface="+mn-lt"/>
              <a:ea typeface="+mn-ea"/>
              <a:cs typeface="+mn-cs"/>
            </a:rPr>
            <a:t>いたが、医療費の削減・抑制や</a:t>
          </a:r>
          <a:r>
            <a:rPr kumimoji="1" lang="ja-JP" altLang="ja-JP" sz="1100">
              <a:solidFill>
                <a:schemeClr val="dk1"/>
              </a:solidFill>
              <a:effectLst/>
              <a:latin typeface="+mn-lt"/>
              <a:ea typeface="+mn-ea"/>
              <a:cs typeface="+mn-cs"/>
            </a:rPr>
            <a:t>国保税の収納対策等により</a:t>
          </a:r>
          <a:r>
            <a:rPr kumimoji="1" lang="ja-JP" altLang="en-US" sz="1100">
              <a:solidFill>
                <a:schemeClr val="dk1"/>
              </a:solidFill>
              <a:effectLst/>
              <a:latin typeface="+mn-lt"/>
              <a:ea typeface="+mn-ea"/>
              <a:cs typeface="+mn-cs"/>
            </a:rPr>
            <a:t>黒字となった。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高齢化に伴う医療費等</a:t>
          </a:r>
          <a:r>
            <a:rPr kumimoji="1" lang="ja-JP" altLang="ja-JP" sz="1100">
              <a:solidFill>
                <a:schemeClr val="dk1"/>
              </a:solidFill>
              <a:effectLst/>
              <a:latin typeface="+mn-lt"/>
              <a:ea typeface="+mn-ea"/>
              <a:cs typeface="+mn-cs"/>
            </a:rPr>
            <a:t>の歳出増加が懸念されるため、黒字の特別会計についても徴収率の</a:t>
          </a:r>
          <a:r>
            <a:rPr kumimoji="1" lang="ja-JP" altLang="en-US" sz="1100">
              <a:solidFill>
                <a:schemeClr val="dk1"/>
              </a:solidFill>
              <a:effectLst/>
              <a:latin typeface="+mn-lt"/>
              <a:ea typeface="+mn-ea"/>
              <a:cs typeface="+mn-cs"/>
            </a:rPr>
            <a:t>向上</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更なる健康づくり事業や介護予防事業などによる歳出抑制対策の強化</a:t>
          </a:r>
          <a:r>
            <a:rPr kumimoji="1" lang="ja-JP" altLang="ja-JP" sz="1100">
              <a:solidFill>
                <a:schemeClr val="dk1"/>
              </a:solidFill>
              <a:effectLst/>
              <a:latin typeface="+mn-lt"/>
              <a:ea typeface="+mn-ea"/>
              <a:cs typeface="+mn-cs"/>
            </a:rPr>
            <a:t>を行う必要がある。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46255017</v>
      </c>
      <c r="BO4" s="426"/>
      <c r="BP4" s="426"/>
      <c r="BQ4" s="426"/>
      <c r="BR4" s="426"/>
      <c r="BS4" s="426"/>
      <c r="BT4" s="426"/>
      <c r="BU4" s="427"/>
      <c r="BV4" s="425">
        <v>41218227</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6.2</v>
      </c>
      <c r="CU4" s="610"/>
      <c r="CV4" s="610"/>
      <c r="CW4" s="610"/>
      <c r="CX4" s="610"/>
      <c r="CY4" s="610"/>
      <c r="CZ4" s="610"/>
      <c r="DA4" s="611"/>
      <c r="DB4" s="609">
        <v>6.7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44746098</v>
      </c>
      <c r="BO5" s="431"/>
      <c r="BP5" s="431"/>
      <c r="BQ5" s="431"/>
      <c r="BR5" s="431"/>
      <c r="BS5" s="431"/>
      <c r="BT5" s="431"/>
      <c r="BU5" s="432"/>
      <c r="BV5" s="430">
        <v>39675651</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92.5</v>
      </c>
      <c r="CU5" s="401"/>
      <c r="CV5" s="401"/>
      <c r="CW5" s="401"/>
      <c r="CX5" s="401"/>
      <c r="CY5" s="401"/>
      <c r="CZ5" s="401"/>
      <c r="DA5" s="402"/>
      <c r="DB5" s="400">
        <v>91</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1508919</v>
      </c>
      <c r="BO6" s="431"/>
      <c r="BP6" s="431"/>
      <c r="BQ6" s="431"/>
      <c r="BR6" s="431"/>
      <c r="BS6" s="431"/>
      <c r="BT6" s="431"/>
      <c r="BU6" s="432"/>
      <c r="BV6" s="430">
        <v>1542576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96.6</v>
      </c>
      <c r="CU6" s="584"/>
      <c r="CV6" s="584"/>
      <c r="CW6" s="584"/>
      <c r="CX6" s="584"/>
      <c r="CY6" s="584"/>
      <c r="CZ6" s="584"/>
      <c r="DA6" s="585"/>
      <c r="DB6" s="583">
        <v>95.1</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545932</v>
      </c>
      <c r="BO7" s="431"/>
      <c r="BP7" s="431"/>
      <c r="BQ7" s="431"/>
      <c r="BR7" s="431"/>
      <c r="BS7" s="431"/>
      <c r="BT7" s="431"/>
      <c r="BU7" s="432"/>
      <c r="BV7" s="430">
        <v>557406</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15487071</v>
      </c>
      <c r="CU7" s="431"/>
      <c r="CV7" s="431"/>
      <c r="CW7" s="431"/>
      <c r="CX7" s="431"/>
      <c r="CY7" s="431"/>
      <c r="CZ7" s="431"/>
      <c r="DA7" s="432"/>
      <c r="DB7" s="430">
        <v>14801830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962987</v>
      </c>
      <c r="BO8" s="431"/>
      <c r="BP8" s="431"/>
      <c r="BQ8" s="431"/>
      <c r="BR8" s="431"/>
      <c r="BS8" s="431"/>
      <c r="BT8" s="431"/>
      <c r="BU8" s="432"/>
      <c r="BV8" s="430">
        <v>985170</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0.54</v>
      </c>
      <c r="CU8" s="544"/>
      <c r="CV8" s="544"/>
      <c r="CW8" s="544"/>
      <c r="CX8" s="544"/>
      <c r="CY8" s="544"/>
      <c r="CZ8" s="544"/>
      <c r="DA8" s="545"/>
      <c r="DB8" s="543">
        <v>0.54</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50273</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102</v>
      </c>
      <c r="AV9" s="488"/>
      <c r="AW9" s="488"/>
      <c r="AX9" s="488"/>
      <c r="AY9" s="410" t="s">
        <v>117</v>
      </c>
      <c r="AZ9" s="411"/>
      <c r="BA9" s="411"/>
      <c r="BB9" s="411"/>
      <c r="BC9" s="411"/>
      <c r="BD9" s="411"/>
      <c r="BE9" s="411"/>
      <c r="BF9" s="411"/>
      <c r="BG9" s="411"/>
      <c r="BH9" s="411"/>
      <c r="BI9" s="411"/>
      <c r="BJ9" s="411"/>
      <c r="BK9" s="411"/>
      <c r="BL9" s="411"/>
      <c r="BM9" s="412"/>
      <c r="BN9" s="430">
        <v>-22183</v>
      </c>
      <c r="BO9" s="431"/>
      <c r="BP9" s="431"/>
      <c r="BQ9" s="431"/>
      <c r="BR9" s="431"/>
      <c r="BS9" s="431"/>
      <c r="BT9" s="431"/>
      <c r="BU9" s="432"/>
      <c r="BV9" s="430">
        <v>-13806</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19.100000000000001</v>
      </c>
      <c r="CU9" s="401"/>
      <c r="CV9" s="401"/>
      <c r="CW9" s="401"/>
      <c r="CX9" s="401"/>
      <c r="CY9" s="401"/>
      <c r="CZ9" s="401"/>
      <c r="DA9" s="402"/>
      <c r="DB9" s="400">
        <v>16.3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52444</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121</v>
      </c>
      <c r="AV10" s="488"/>
      <c r="AW10" s="488"/>
      <c r="AX10" s="488"/>
      <c r="AY10" s="410" t="s">
        <v>122</v>
      </c>
      <c r="AZ10" s="411"/>
      <c r="BA10" s="411"/>
      <c r="BB10" s="411"/>
      <c r="BC10" s="411"/>
      <c r="BD10" s="411"/>
      <c r="BE10" s="411"/>
      <c r="BF10" s="411"/>
      <c r="BG10" s="411"/>
      <c r="BH10" s="411"/>
      <c r="BI10" s="411"/>
      <c r="BJ10" s="411"/>
      <c r="BK10" s="411"/>
      <c r="BL10" s="411"/>
      <c r="BM10" s="412"/>
      <c r="BN10" s="430">
        <v>271916</v>
      </c>
      <c r="BO10" s="431"/>
      <c r="BP10" s="431"/>
      <c r="BQ10" s="431"/>
      <c r="BR10" s="431"/>
      <c r="BS10" s="431"/>
      <c r="BT10" s="431"/>
      <c r="BU10" s="432"/>
      <c r="BV10" s="430">
        <v>44996</v>
      </c>
      <c r="BW10" s="431"/>
      <c r="BX10" s="431"/>
      <c r="BY10" s="431"/>
      <c r="BZ10" s="431"/>
      <c r="CA10" s="431"/>
      <c r="CB10" s="431"/>
      <c r="CC10" s="432"/>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124</v>
      </c>
      <c r="M11" s="477"/>
      <c r="N11" s="477"/>
      <c r="O11" s="477"/>
      <c r="P11" s="477"/>
      <c r="Q11" s="478"/>
      <c r="R11" s="569" t="s">
        <v>125</v>
      </c>
      <c r="S11" s="570"/>
      <c r="T11" s="570"/>
      <c r="U11" s="570"/>
      <c r="V11" s="571"/>
      <c r="W11" s="581"/>
      <c r="X11" s="392"/>
      <c r="Y11" s="392"/>
      <c r="Z11" s="392"/>
      <c r="AA11" s="392"/>
      <c r="AB11" s="392"/>
      <c r="AC11" s="392"/>
      <c r="AD11" s="392"/>
      <c r="AE11" s="392"/>
      <c r="AF11" s="392"/>
      <c r="AG11" s="392"/>
      <c r="AH11" s="392"/>
      <c r="AI11" s="392"/>
      <c r="AJ11" s="392"/>
      <c r="AK11" s="392"/>
      <c r="AL11" s="582"/>
      <c r="AM11" s="499" t="s">
        <v>126</v>
      </c>
      <c r="AN11" s="404"/>
      <c r="AO11" s="404"/>
      <c r="AP11" s="404"/>
      <c r="AQ11" s="404"/>
      <c r="AR11" s="404"/>
      <c r="AS11" s="404"/>
      <c r="AT11" s="405"/>
      <c r="AU11" s="487" t="s">
        <v>127</v>
      </c>
      <c r="AV11" s="488"/>
      <c r="AW11" s="488"/>
      <c r="AX11" s="488"/>
      <c r="AY11" s="410" t="s">
        <v>128</v>
      </c>
      <c r="AZ11" s="411"/>
      <c r="BA11" s="411"/>
      <c r="BB11" s="411"/>
      <c r="BC11" s="411"/>
      <c r="BD11" s="411"/>
      <c r="BE11" s="411"/>
      <c r="BF11" s="411"/>
      <c r="BG11" s="411"/>
      <c r="BH11" s="411"/>
      <c r="BI11" s="411"/>
      <c r="BJ11" s="411"/>
      <c r="BK11" s="411"/>
      <c r="BL11" s="411"/>
      <c r="BM11" s="412"/>
      <c r="BN11" s="430">
        <v>980987</v>
      </c>
      <c r="BO11" s="431"/>
      <c r="BP11" s="431"/>
      <c r="BQ11" s="431"/>
      <c r="BR11" s="431"/>
      <c r="BS11" s="431"/>
      <c r="BT11" s="431"/>
      <c r="BU11" s="432"/>
      <c r="BV11" s="430">
        <v>417375</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52160</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121</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139</v>
      </c>
      <c r="CU12" s="544"/>
      <c r="CV12" s="544"/>
      <c r="CW12" s="544"/>
      <c r="CX12" s="544"/>
      <c r="CY12" s="544"/>
      <c r="CZ12" s="544"/>
      <c r="DA12" s="545"/>
      <c r="DB12" s="543" t="s">
        <v>130</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51406</v>
      </c>
      <c r="S13" s="534"/>
      <c r="T13" s="534"/>
      <c r="U13" s="534"/>
      <c r="V13" s="535"/>
      <c r="W13" s="521" t="s">
        <v>141</v>
      </c>
      <c r="X13" s="443"/>
      <c r="Y13" s="443"/>
      <c r="Z13" s="443"/>
      <c r="AA13" s="443"/>
      <c r="AB13" s="444"/>
      <c r="AC13" s="406">
        <v>3666</v>
      </c>
      <c r="AD13" s="407"/>
      <c r="AE13" s="407"/>
      <c r="AF13" s="407"/>
      <c r="AG13" s="408"/>
      <c r="AH13" s="406">
        <v>4141</v>
      </c>
      <c r="AI13" s="407"/>
      <c r="AJ13" s="407"/>
      <c r="AK13" s="407"/>
      <c r="AL13" s="409"/>
      <c r="AM13" s="499" t="s">
        <v>142</v>
      </c>
      <c r="AN13" s="404"/>
      <c r="AO13" s="404"/>
      <c r="AP13" s="404"/>
      <c r="AQ13" s="404"/>
      <c r="AR13" s="404"/>
      <c r="AS13" s="404"/>
      <c r="AT13" s="405"/>
      <c r="AU13" s="487" t="s">
        <v>127</v>
      </c>
      <c r="AV13" s="488"/>
      <c r="AW13" s="488"/>
      <c r="AX13" s="488"/>
      <c r="AY13" s="410" t="s">
        <v>143</v>
      </c>
      <c r="AZ13" s="411"/>
      <c r="BA13" s="411"/>
      <c r="BB13" s="411"/>
      <c r="BC13" s="411"/>
      <c r="BD13" s="411"/>
      <c r="BE13" s="411"/>
      <c r="BF13" s="411"/>
      <c r="BG13" s="411"/>
      <c r="BH13" s="411"/>
      <c r="BI13" s="411"/>
      <c r="BJ13" s="411"/>
      <c r="BK13" s="411"/>
      <c r="BL13" s="411"/>
      <c r="BM13" s="412"/>
      <c r="BN13" s="430">
        <v>1230720</v>
      </c>
      <c r="BO13" s="431"/>
      <c r="BP13" s="431"/>
      <c r="BQ13" s="431"/>
      <c r="BR13" s="431"/>
      <c r="BS13" s="431"/>
      <c r="BT13" s="431"/>
      <c r="BU13" s="432"/>
      <c r="BV13" s="430">
        <v>448565</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9.4</v>
      </c>
      <c r="CU13" s="401"/>
      <c r="CV13" s="401"/>
      <c r="CW13" s="401"/>
      <c r="CX13" s="401"/>
      <c r="CY13" s="401"/>
      <c r="CZ13" s="401"/>
      <c r="DA13" s="402"/>
      <c r="DB13" s="400">
        <v>8.8000000000000007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52824</v>
      </c>
      <c r="S14" s="534"/>
      <c r="T14" s="534"/>
      <c r="U14" s="534"/>
      <c r="V14" s="535"/>
      <c r="W14" s="536"/>
      <c r="X14" s="446"/>
      <c r="Y14" s="446"/>
      <c r="Z14" s="446"/>
      <c r="AA14" s="446"/>
      <c r="AB14" s="447"/>
      <c r="AC14" s="526">
        <v>15</v>
      </c>
      <c r="AD14" s="527"/>
      <c r="AE14" s="527"/>
      <c r="AF14" s="527"/>
      <c r="AG14" s="528"/>
      <c r="AH14" s="526">
        <v>15.6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131</v>
      </c>
      <c r="CU14" s="538"/>
      <c r="CV14" s="538"/>
      <c r="CW14" s="538"/>
      <c r="CX14" s="538"/>
      <c r="CY14" s="538"/>
      <c r="CZ14" s="538"/>
      <c r="DA14" s="539"/>
      <c r="DB14" s="537" t="s">
        <v>139</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52105</v>
      </c>
      <c r="S15" s="534"/>
      <c r="T15" s="534"/>
      <c r="U15" s="534"/>
      <c r="V15" s="535"/>
      <c r="W15" s="521" t="s">
        <v>148</v>
      </c>
      <c r="X15" s="443"/>
      <c r="Y15" s="443"/>
      <c r="Z15" s="443"/>
      <c r="AA15" s="443"/>
      <c r="AB15" s="444"/>
      <c r="AC15" s="406">
        <v>6216</v>
      </c>
      <c r="AD15" s="407"/>
      <c r="AE15" s="407"/>
      <c r="AF15" s="407"/>
      <c r="AG15" s="408"/>
      <c r="AH15" s="406">
        <v>6612</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6868455</v>
      </c>
      <c r="BO15" s="426"/>
      <c r="BP15" s="426"/>
      <c r="BQ15" s="426"/>
      <c r="BR15" s="426"/>
      <c r="BS15" s="426"/>
      <c r="BT15" s="426"/>
      <c r="BU15" s="427"/>
      <c r="BV15" s="425">
        <v>6570721</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25.4</v>
      </c>
      <c r="AD16" s="527"/>
      <c r="AE16" s="527"/>
      <c r="AF16" s="527"/>
      <c r="AG16" s="528"/>
      <c r="AH16" s="526">
        <v>24.9</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12858493</v>
      </c>
      <c r="BO16" s="431"/>
      <c r="BP16" s="431"/>
      <c r="BQ16" s="431"/>
      <c r="BR16" s="431"/>
      <c r="BS16" s="431"/>
      <c r="BT16" s="431"/>
      <c r="BU16" s="432"/>
      <c r="BV16" s="430">
        <v>12122598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14591</v>
      </c>
      <c r="AD17" s="407"/>
      <c r="AE17" s="407"/>
      <c r="AF17" s="407"/>
      <c r="AG17" s="408"/>
      <c r="AH17" s="406">
        <v>15810</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8711789</v>
      </c>
      <c r="BO17" s="431"/>
      <c r="BP17" s="431"/>
      <c r="BQ17" s="431"/>
      <c r="BR17" s="431"/>
      <c r="BS17" s="431"/>
      <c r="BT17" s="431"/>
      <c r="BU17" s="432"/>
      <c r="BV17" s="430">
        <v>8370385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246.71</v>
      </c>
      <c r="M18" s="495"/>
      <c r="N18" s="495"/>
      <c r="O18" s="495"/>
      <c r="P18" s="495"/>
      <c r="Q18" s="495"/>
      <c r="R18" s="496"/>
      <c r="S18" s="496"/>
      <c r="T18" s="496"/>
      <c r="U18" s="496"/>
      <c r="V18" s="497"/>
      <c r="W18" s="511"/>
      <c r="X18" s="512"/>
      <c r="Y18" s="512"/>
      <c r="Z18" s="512"/>
      <c r="AA18" s="512"/>
      <c r="AB18" s="522"/>
      <c r="AC18" s="394">
        <v>59.6</v>
      </c>
      <c r="AD18" s="395"/>
      <c r="AE18" s="395"/>
      <c r="AF18" s="395"/>
      <c r="AG18" s="498"/>
      <c r="AH18" s="394">
        <v>59.5</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14360531</v>
      </c>
      <c r="BO18" s="431"/>
      <c r="BP18" s="431"/>
      <c r="BQ18" s="431"/>
      <c r="BR18" s="431"/>
      <c r="BS18" s="431"/>
      <c r="BT18" s="431"/>
      <c r="BU18" s="432"/>
      <c r="BV18" s="430">
        <v>13961594</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204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21045615</v>
      </c>
      <c r="BO19" s="431"/>
      <c r="BP19" s="431"/>
      <c r="BQ19" s="431"/>
      <c r="BR19" s="431"/>
      <c r="BS19" s="431"/>
      <c r="BT19" s="431"/>
      <c r="BU19" s="432"/>
      <c r="BV19" s="430">
        <v>20852591</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19456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31428394</v>
      </c>
      <c r="BO23" s="431"/>
      <c r="BP23" s="431"/>
      <c r="BQ23" s="431"/>
      <c r="BR23" s="431"/>
      <c r="BS23" s="431"/>
      <c r="BT23" s="431"/>
      <c r="BU23" s="432"/>
      <c r="BV23" s="430">
        <v>31459254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8430</v>
      </c>
      <c r="R24" s="407"/>
      <c r="S24" s="407"/>
      <c r="T24" s="407"/>
      <c r="U24" s="407"/>
      <c r="V24" s="408"/>
      <c r="W24" s="472"/>
      <c r="X24" s="463"/>
      <c r="Y24" s="464"/>
      <c r="Z24" s="403" t="s">
        <v>172</v>
      </c>
      <c r="AA24" s="404"/>
      <c r="AB24" s="404"/>
      <c r="AC24" s="404"/>
      <c r="AD24" s="404"/>
      <c r="AE24" s="404"/>
      <c r="AF24" s="404"/>
      <c r="AG24" s="405"/>
      <c r="AH24" s="406">
        <v>463</v>
      </c>
      <c r="AI24" s="407"/>
      <c r="AJ24" s="407"/>
      <c r="AK24" s="407"/>
      <c r="AL24" s="408"/>
      <c r="AM24" s="406">
        <v>1493175</v>
      </c>
      <c r="AN24" s="407"/>
      <c r="AO24" s="407"/>
      <c r="AP24" s="407"/>
      <c r="AQ24" s="407"/>
      <c r="AR24" s="408"/>
      <c r="AS24" s="406">
        <v>3225</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28578006</v>
      </c>
      <c r="BO24" s="431"/>
      <c r="BP24" s="431"/>
      <c r="BQ24" s="431"/>
      <c r="BR24" s="431"/>
      <c r="BS24" s="431"/>
      <c r="BT24" s="431"/>
      <c r="BU24" s="432"/>
      <c r="BV24" s="430">
        <v>28646360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6830</v>
      </c>
      <c r="R25" s="407"/>
      <c r="S25" s="407"/>
      <c r="T25" s="407"/>
      <c r="U25" s="407"/>
      <c r="V25" s="408"/>
      <c r="W25" s="472"/>
      <c r="X25" s="463"/>
      <c r="Y25" s="464"/>
      <c r="Z25" s="403" t="s">
        <v>175</v>
      </c>
      <c r="AA25" s="404"/>
      <c r="AB25" s="404"/>
      <c r="AC25" s="404"/>
      <c r="AD25" s="404"/>
      <c r="AE25" s="404"/>
      <c r="AF25" s="404"/>
      <c r="AG25" s="405"/>
      <c r="AH25" s="406" t="s">
        <v>131</v>
      </c>
      <c r="AI25" s="407"/>
      <c r="AJ25" s="407"/>
      <c r="AK25" s="407"/>
      <c r="AL25" s="408"/>
      <c r="AM25" s="406" t="s">
        <v>139</v>
      </c>
      <c r="AN25" s="407"/>
      <c r="AO25" s="407"/>
      <c r="AP25" s="407"/>
      <c r="AQ25" s="407"/>
      <c r="AR25" s="408"/>
      <c r="AS25" s="406" t="s">
        <v>131</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4769261</v>
      </c>
      <c r="BO25" s="426"/>
      <c r="BP25" s="426"/>
      <c r="BQ25" s="426"/>
      <c r="BR25" s="426"/>
      <c r="BS25" s="426"/>
      <c r="BT25" s="426"/>
      <c r="BU25" s="427"/>
      <c r="BV25" s="425">
        <v>1638675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6100</v>
      </c>
      <c r="R26" s="407"/>
      <c r="S26" s="407"/>
      <c r="T26" s="407"/>
      <c r="U26" s="407"/>
      <c r="V26" s="408"/>
      <c r="W26" s="472"/>
      <c r="X26" s="463"/>
      <c r="Y26" s="464"/>
      <c r="Z26" s="403" t="s">
        <v>178</v>
      </c>
      <c r="AA26" s="485"/>
      <c r="AB26" s="485"/>
      <c r="AC26" s="485"/>
      <c r="AD26" s="485"/>
      <c r="AE26" s="485"/>
      <c r="AF26" s="485"/>
      <c r="AG26" s="486"/>
      <c r="AH26" s="406">
        <v>7</v>
      </c>
      <c r="AI26" s="407"/>
      <c r="AJ26" s="407"/>
      <c r="AK26" s="407"/>
      <c r="AL26" s="408"/>
      <c r="AM26" s="406">
        <v>25340</v>
      </c>
      <c r="AN26" s="407"/>
      <c r="AO26" s="407"/>
      <c r="AP26" s="407"/>
      <c r="AQ26" s="407"/>
      <c r="AR26" s="408"/>
      <c r="AS26" s="406">
        <v>3620</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131</v>
      </c>
      <c r="BO26" s="431"/>
      <c r="BP26" s="431"/>
      <c r="BQ26" s="431"/>
      <c r="BR26" s="431"/>
      <c r="BS26" s="431"/>
      <c r="BT26" s="431"/>
      <c r="BU26" s="432"/>
      <c r="BV26" s="430" t="s">
        <v>131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4670</v>
      </c>
      <c r="R27" s="407"/>
      <c r="S27" s="407"/>
      <c r="T27" s="407"/>
      <c r="U27" s="407"/>
      <c r="V27" s="408"/>
      <c r="W27" s="472"/>
      <c r="X27" s="463"/>
      <c r="Y27" s="464"/>
      <c r="Z27" s="403" t="s">
        <v>181</v>
      </c>
      <c r="AA27" s="404"/>
      <c r="AB27" s="404"/>
      <c r="AC27" s="404"/>
      <c r="AD27" s="404"/>
      <c r="AE27" s="404"/>
      <c r="AF27" s="404"/>
      <c r="AG27" s="405"/>
      <c r="AH27" s="406">
        <v>2</v>
      </c>
      <c r="AI27" s="407"/>
      <c r="AJ27" s="407"/>
      <c r="AK27" s="407"/>
      <c r="AL27" s="408"/>
      <c r="AM27" s="406" t="s">
        <v>182</v>
      </c>
      <c r="AN27" s="407"/>
      <c r="AO27" s="407"/>
      <c r="AP27" s="407"/>
      <c r="AQ27" s="407"/>
      <c r="AR27" s="408"/>
      <c r="AS27" s="406" t="s">
        <v>183</v>
      </c>
      <c r="AT27" s="407"/>
      <c r="AU27" s="407"/>
      <c r="AV27" s="407"/>
      <c r="AW27" s="407"/>
      <c r="AX27" s="409"/>
      <c r="AY27" s="436" t="s">
        <v>184</v>
      </c>
      <c r="AZ27" s="437"/>
      <c r="BA27" s="437"/>
      <c r="BB27" s="437"/>
      <c r="BC27" s="437"/>
      <c r="BD27" s="437"/>
      <c r="BE27" s="437"/>
      <c r="BF27" s="437"/>
      <c r="BG27" s="437"/>
      <c r="BH27" s="437"/>
      <c r="BI27" s="437"/>
      <c r="BJ27" s="437"/>
      <c r="BK27" s="437"/>
      <c r="BL27" s="437"/>
      <c r="BM27" s="438"/>
      <c r="BN27" s="433" t="s">
        <v>139</v>
      </c>
      <c r="BO27" s="434"/>
      <c r="BP27" s="434"/>
      <c r="BQ27" s="434"/>
      <c r="BR27" s="434"/>
      <c r="BS27" s="434"/>
      <c r="BT27" s="434"/>
      <c r="BU27" s="435"/>
      <c r="BV27" s="433" t="s">
        <v>139</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185</v>
      </c>
      <c r="F28" s="404"/>
      <c r="G28" s="404"/>
      <c r="H28" s="404"/>
      <c r="I28" s="404"/>
      <c r="J28" s="404"/>
      <c r="K28" s="405"/>
      <c r="L28" s="406">
        <v>1</v>
      </c>
      <c r="M28" s="407"/>
      <c r="N28" s="407"/>
      <c r="O28" s="407"/>
      <c r="P28" s="408"/>
      <c r="Q28" s="406">
        <v>4130</v>
      </c>
      <c r="R28" s="407"/>
      <c r="S28" s="407"/>
      <c r="T28" s="407"/>
      <c r="U28" s="407"/>
      <c r="V28" s="408"/>
      <c r="W28" s="472"/>
      <c r="X28" s="463"/>
      <c r="Y28" s="464"/>
      <c r="Z28" s="403" t="s">
        <v>186</v>
      </c>
      <c r="AA28" s="404"/>
      <c r="AB28" s="404"/>
      <c r="AC28" s="404"/>
      <c r="AD28" s="404"/>
      <c r="AE28" s="404"/>
      <c r="AF28" s="404"/>
      <c r="AG28" s="405"/>
      <c r="AH28" s="406" t="s">
        <v>139</v>
      </c>
      <c r="AI28" s="407"/>
      <c r="AJ28" s="407"/>
      <c r="AK28" s="407"/>
      <c r="AL28" s="408"/>
      <c r="AM28" s="406" t="s">
        <v>139</v>
      </c>
      <c r="AN28" s="407"/>
      <c r="AO28" s="407"/>
      <c r="AP28" s="407"/>
      <c r="AQ28" s="407"/>
      <c r="AR28" s="408"/>
      <c r="AS28" s="406" t="s">
        <v>131</v>
      </c>
      <c r="AT28" s="407"/>
      <c r="AU28" s="407"/>
      <c r="AV28" s="407"/>
      <c r="AW28" s="407"/>
      <c r="AX28" s="409"/>
      <c r="AY28" s="413" t="s">
        <v>187</v>
      </c>
      <c r="AZ28" s="414"/>
      <c r="BA28" s="414"/>
      <c r="BB28" s="415"/>
      <c r="BC28" s="422" t="s">
        <v>48</v>
      </c>
      <c r="BD28" s="423"/>
      <c r="BE28" s="423"/>
      <c r="BF28" s="423"/>
      <c r="BG28" s="423"/>
      <c r="BH28" s="423"/>
      <c r="BI28" s="423"/>
      <c r="BJ28" s="423"/>
      <c r="BK28" s="423"/>
      <c r="BL28" s="423"/>
      <c r="BM28" s="424"/>
      <c r="BN28" s="425">
        <v>4312453</v>
      </c>
      <c r="BO28" s="426"/>
      <c r="BP28" s="426"/>
      <c r="BQ28" s="426"/>
      <c r="BR28" s="426"/>
      <c r="BS28" s="426"/>
      <c r="BT28" s="426"/>
      <c r="BU28" s="427"/>
      <c r="BV28" s="425">
        <v>4040537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188</v>
      </c>
      <c r="F29" s="404"/>
      <c r="G29" s="404"/>
      <c r="H29" s="404"/>
      <c r="I29" s="404"/>
      <c r="J29" s="404"/>
      <c r="K29" s="405"/>
      <c r="L29" s="406">
        <v>16</v>
      </c>
      <c r="M29" s="407"/>
      <c r="N29" s="407"/>
      <c r="O29" s="407"/>
      <c r="P29" s="408"/>
      <c r="Q29" s="406">
        <v>3860</v>
      </c>
      <c r="R29" s="407"/>
      <c r="S29" s="407"/>
      <c r="T29" s="407"/>
      <c r="U29" s="407"/>
      <c r="V29" s="408"/>
      <c r="W29" s="473"/>
      <c r="X29" s="474"/>
      <c r="Y29" s="475"/>
      <c r="Z29" s="403" t="s">
        <v>189</v>
      </c>
      <c r="AA29" s="404"/>
      <c r="AB29" s="404"/>
      <c r="AC29" s="404"/>
      <c r="AD29" s="404"/>
      <c r="AE29" s="404"/>
      <c r="AF29" s="404"/>
      <c r="AG29" s="405"/>
      <c r="AH29" s="406">
        <v>465</v>
      </c>
      <c r="AI29" s="407"/>
      <c r="AJ29" s="407"/>
      <c r="AK29" s="407"/>
      <c r="AL29" s="408"/>
      <c r="AM29" s="406">
        <v>1501887</v>
      </c>
      <c r="AN29" s="407"/>
      <c r="AO29" s="407"/>
      <c r="AP29" s="407"/>
      <c r="AQ29" s="407"/>
      <c r="AR29" s="408"/>
      <c r="AS29" s="406">
        <v>3230</v>
      </c>
      <c r="AT29" s="407"/>
      <c r="AU29" s="407"/>
      <c r="AV29" s="407"/>
      <c r="AW29" s="407"/>
      <c r="AX29" s="409"/>
      <c r="AY29" s="416"/>
      <c r="AZ29" s="417"/>
      <c r="BA29" s="417"/>
      <c r="BB29" s="418"/>
      <c r="BC29" s="410" t="s">
        <v>190</v>
      </c>
      <c r="BD29" s="411"/>
      <c r="BE29" s="411"/>
      <c r="BF29" s="411"/>
      <c r="BG29" s="411"/>
      <c r="BH29" s="411"/>
      <c r="BI29" s="411"/>
      <c r="BJ29" s="411"/>
      <c r="BK29" s="411"/>
      <c r="BL29" s="411"/>
      <c r="BM29" s="412"/>
      <c r="BN29" s="430">
        <v>2802135</v>
      </c>
      <c r="BO29" s="431"/>
      <c r="BP29" s="431"/>
      <c r="BQ29" s="431"/>
      <c r="BR29" s="431"/>
      <c r="BS29" s="431"/>
      <c r="BT29" s="431"/>
      <c r="BU29" s="432"/>
      <c r="BV29" s="430">
        <v>2791542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191</v>
      </c>
      <c r="X30" s="483"/>
      <c r="Y30" s="483"/>
      <c r="Z30" s="483"/>
      <c r="AA30" s="483"/>
      <c r="AB30" s="483"/>
      <c r="AC30" s="483"/>
      <c r="AD30" s="483"/>
      <c r="AE30" s="483"/>
      <c r="AF30" s="483"/>
      <c r="AG30" s="484"/>
      <c r="AH30" s="394">
        <v>99.3</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10781171</v>
      </c>
      <c r="BO30" s="434"/>
      <c r="BP30" s="434"/>
      <c r="BQ30" s="434"/>
      <c r="BR30" s="434"/>
      <c r="BS30" s="434"/>
      <c r="BT30" s="434"/>
      <c r="BU30" s="435"/>
      <c r="BV30" s="433">
        <v>10260111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198</v>
      </c>
      <c r="D33" s="393"/>
      <c r="E33" s="392" t="s">
        <v>199</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198</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国民健康保険特別会計（事業勘定）</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水道事業会計</v>
      </c>
      <c r="AP34" s="388"/>
      <c r="AQ34" s="388"/>
      <c r="AR34" s="388"/>
      <c r="AS34" s="388"/>
      <c r="AT34" s="388"/>
      <c r="AU34" s="388"/>
      <c r="AV34" s="388"/>
      <c r="AW34" s="388"/>
      <c r="AX34" s="388"/>
      <c r="AY34" s="388"/>
      <c r="AZ34" s="388"/>
      <c r="BA34" s="388"/>
      <c r="BB34" s="388"/>
      <c r="BC34" s="388"/>
      <c r="BD34" s="214"/>
      <c r="BE34" s="389">
        <f>IF(BG34="","",MAX(C34:D43,U34:V43,AM34:AN43)+1)</f>
        <v>10</v>
      </c>
      <c r="BF34" s="389"/>
      <c r="BG34" s="388" t="str">
        <f>IF('各会計、関係団体の財政状況及び健全化判断比率'!B35="","",'各会計、関係団体の財政状況及び健全化判断比率'!B35)</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久留米市外三市町高等学校組合</v>
      </c>
      <c r="BZ34" s="388"/>
      <c r="CA34" s="388"/>
      <c r="CB34" s="388"/>
      <c r="CC34" s="388"/>
      <c r="CD34" s="388"/>
      <c r="CE34" s="388"/>
      <c r="CF34" s="388"/>
      <c r="CG34" s="388"/>
      <c r="CH34" s="388"/>
      <c r="CI34" s="388"/>
      <c r="CJ34" s="388"/>
      <c r="CK34" s="388"/>
      <c r="CL34" s="388"/>
      <c r="CM34" s="388"/>
      <c r="CN34" s="214"/>
      <c r="CO34" s="389">
        <f>IF(CQ34="","",MAX(C34:D43,U34:V43,AM34:AN43,BE34:BF43,BW34:BX43)+1)</f>
        <v>22</v>
      </c>
      <c r="CP34" s="389"/>
      <c r="CQ34" s="388" t="str">
        <f>IF('各会計、関係団体の財政状況及び健全化判断比率'!BS7="","",'各会計、関係団体の財政状況及び健全化判断比率'!BS7)</f>
        <v>甘木鉄道</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住宅新築資金等貸付特別会計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国民健康保険特別会計（直営診療施設勘定）</v>
      </c>
      <c r="X35" s="388"/>
      <c r="Y35" s="388"/>
      <c r="Z35" s="388"/>
      <c r="AA35" s="388"/>
      <c r="AB35" s="388"/>
      <c r="AC35" s="388"/>
      <c r="AD35" s="388"/>
      <c r="AE35" s="388"/>
      <c r="AF35" s="388"/>
      <c r="AG35" s="388"/>
      <c r="AH35" s="388"/>
      <c r="AI35" s="388"/>
      <c r="AJ35" s="388"/>
      <c r="AK35" s="388"/>
      <c r="AL35" s="214"/>
      <c r="AM35" s="389">
        <f t="shared" ref="AM35:AM43" si="0">IF(AO35="","",AM34+1)</f>
        <v>8</v>
      </c>
      <c r="AN35" s="389"/>
      <c r="AO35" s="388" t="str">
        <f>IF('各会計、関係団体の財政状況及び健全化判断比率'!B33="","",'各会計、関係団体の財政状況及び健全化判断比率'!B33)</f>
        <v>工業用水道事業会計</v>
      </c>
      <c r="AP35" s="388"/>
      <c r="AQ35" s="388"/>
      <c r="AR35" s="388"/>
      <c r="AS35" s="388"/>
      <c r="AT35" s="388"/>
      <c r="AU35" s="388"/>
      <c r="AV35" s="388"/>
      <c r="AW35" s="388"/>
      <c r="AX35" s="388"/>
      <c r="AY35" s="388"/>
      <c r="AZ35" s="388"/>
      <c r="BA35" s="388"/>
      <c r="BB35" s="388"/>
      <c r="BC35" s="388"/>
      <c r="BD35" s="214"/>
      <c r="BE35" s="389">
        <f t="shared" ref="BE35:BE43" si="1">IF(BG35="","",BE34+1)</f>
        <v>11</v>
      </c>
      <c r="BF35" s="389"/>
      <c r="BG35" s="388" t="str">
        <f>IF('各会計、関係団体の財政状況及び健全化判断比率'!B36="","",'各会計、関係団体の財政状況及び健全化判断比率'!B36)</f>
        <v>工業用地造成事業特別会計</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福岡県市町村消防団員等公務災害補償組合</v>
      </c>
      <c r="BZ35" s="388"/>
      <c r="CA35" s="388"/>
      <c r="CB35" s="388"/>
      <c r="CC35" s="388"/>
      <c r="CD35" s="388"/>
      <c r="CE35" s="388"/>
      <c r="CF35" s="388"/>
      <c r="CG35" s="388"/>
      <c r="CH35" s="388"/>
      <c r="CI35" s="388"/>
      <c r="CJ35" s="388"/>
      <c r="CK35" s="388"/>
      <c r="CL35" s="388"/>
      <c r="CM35" s="388"/>
      <c r="CN35" s="214"/>
      <c r="CO35" s="389">
        <f t="shared" ref="CO35:CO43" si="3">IF(CQ35="","",CO34+1)</f>
        <v>23</v>
      </c>
      <c r="CP35" s="389"/>
      <c r="CQ35" s="388" t="str">
        <f>IF('各会計、関係団体の財政状況及び健全化判断比率'!BS8="","",'各会計、関係団体の財政状況及び健全化判断比率'!BS8)</f>
        <v>あまぎ水の文化村</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9</v>
      </c>
      <c r="AN36" s="389"/>
      <c r="AO36" s="388" t="str">
        <f>IF('各会計、関係団体の財政状況及び健全化判断比率'!B34="","",'各会計、関係団体の財政状況及び健全化判断比率'!B34)</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福岡県市町村職員退職手当組合（一般会計）</v>
      </c>
      <c r="BZ36" s="388"/>
      <c r="CA36" s="388"/>
      <c r="CB36" s="388"/>
      <c r="CC36" s="388"/>
      <c r="CD36" s="388"/>
      <c r="CE36" s="388"/>
      <c r="CF36" s="388"/>
      <c r="CG36" s="388"/>
      <c r="CH36" s="388"/>
      <c r="CI36" s="388"/>
      <c r="CJ36" s="388"/>
      <c r="CK36" s="388"/>
      <c r="CL36" s="388"/>
      <c r="CM36" s="388"/>
      <c r="CN36" s="214"/>
      <c r="CO36" s="389">
        <f t="shared" si="3"/>
        <v>24</v>
      </c>
      <c r="CP36" s="389"/>
      <c r="CQ36" s="388" t="str">
        <f>IF('各会計、関係団体の財政状況及び健全化判断比率'!BS9="","",'各会計、関係団体の財政状況及び健全化判断比率'!BS9)</f>
        <v>ガマダス</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介護保険特別会計（保険事業勘定）</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福岡県市町村職員退職手当組合（基金特別会計）</v>
      </c>
      <c r="BZ37" s="388"/>
      <c r="CA37" s="388"/>
      <c r="CB37" s="388"/>
      <c r="CC37" s="388"/>
      <c r="CD37" s="388"/>
      <c r="CE37" s="388"/>
      <c r="CF37" s="388"/>
      <c r="CG37" s="388"/>
      <c r="CH37" s="388"/>
      <c r="CI37" s="388"/>
      <c r="CJ37" s="388"/>
      <c r="CK37" s="388"/>
      <c r="CL37" s="388"/>
      <c r="CM37" s="388"/>
      <c r="CN37" s="214"/>
      <c r="CO37" s="389">
        <f t="shared" si="3"/>
        <v>25</v>
      </c>
      <c r="CP37" s="389"/>
      <c r="CQ37" s="388" t="str">
        <f>IF('各会計、関係団体の財政状況及び健全化判断比率'!BS10="","",'各会計、関係団体の財政状況及び健全化判断比率'!BS10)</f>
        <v>三連水車の里あさくら</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甘木・朝倉広域市町村圏事務組合（一般会計）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甘木・朝倉広域市町村圏事務組合（消防特別会計）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甘木・朝倉・三井環境施設組合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福岡県自治振興組合（一般会計）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20</v>
      </c>
      <c r="BX42" s="389"/>
      <c r="BY42" s="388" t="str">
        <f>IF('各会計、関係団体の財政状況及び健全化判断比率'!B76="","",'各会計、関係団体の財政状況及び健全化判断比率'!B76)</f>
        <v>福岡県自治振興組合（公文書館事業特別会計）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21</v>
      </c>
      <c r="BX43" s="389"/>
      <c r="BY43" s="388" t="str">
        <f>IF('各会計、関係団体の財政状況及び健全化判断比率'!B77="","",'各会計、関係団体の財政状況及び健全化判断比率'!B77)</f>
        <v>福岡県後期高齢者医療広域連合（一般会計）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LeD0fydLHXGzuBnBLWQNBKqZwdoF6t6Ze7070LHBlW8oC7kOHj/DQZW8mVT0IurXmeekMBuvVnLgWQZpc6lWQ==" saltValue="wt4F6xlO08dI+tUPlMUK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25" zoomScale="80" zoomScaleNormal="80" zoomScaleSheetLayoutView="100" workbookViewId="0">
      <selection activeCell="CH10" sqref="CH10:CL1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12" t="s">
        <v>569</v>
      </c>
      <c r="D34" s="1212"/>
      <c r="E34" s="1213"/>
      <c r="F34" s="32">
        <v>8.0500000000000007</v>
      </c>
      <c r="G34" s="33">
        <v>7.68</v>
      </c>
      <c r="H34" s="33">
        <v>8.4600000000000009</v>
      </c>
      <c r="I34" s="33">
        <v>9.15</v>
      </c>
      <c r="J34" s="34">
        <v>8.84</v>
      </c>
      <c r="K34" s="22"/>
      <c r="L34" s="22"/>
      <c r="M34" s="22"/>
      <c r="N34" s="22"/>
      <c r="O34" s="22"/>
      <c r="P34" s="22"/>
    </row>
    <row r="35" spans="1:16" ht="39" customHeight="1" x14ac:dyDescent="0.15">
      <c r="A35" s="22"/>
      <c r="B35" s="35"/>
      <c r="C35" s="1206" t="s">
        <v>570</v>
      </c>
      <c r="D35" s="1207"/>
      <c r="E35" s="1208"/>
      <c r="F35" s="36">
        <v>3.82</v>
      </c>
      <c r="G35" s="37">
        <v>5.54</v>
      </c>
      <c r="H35" s="37">
        <v>6.67</v>
      </c>
      <c r="I35" s="37">
        <v>6.65</v>
      </c>
      <c r="J35" s="38">
        <v>6.21</v>
      </c>
      <c r="K35" s="22"/>
      <c r="L35" s="22"/>
      <c r="M35" s="22"/>
      <c r="N35" s="22"/>
      <c r="O35" s="22"/>
      <c r="P35" s="22"/>
    </row>
    <row r="36" spans="1:16" ht="39" customHeight="1" x14ac:dyDescent="0.15">
      <c r="A36" s="22"/>
      <c r="B36" s="35"/>
      <c r="C36" s="1206" t="s">
        <v>571</v>
      </c>
      <c r="D36" s="1207"/>
      <c r="E36" s="1208"/>
      <c r="F36" s="36">
        <v>3.5</v>
      </c>
      <c r="G36" s="37">
        <v>4.53</v>
      </c>
      <c r="H36" s="37">
        <v>4.91</v>
      </c>
      <c r="I36" s="37">
        <v>4.5</v>
      </c>
      <c r="J36" s="38">
        <v>4.3099999999999996</v>
      </c>
      <c r="K36" s="22"/>
      <c r="L36" s="22"/>
      <c r="M36" s="22"/>
      <c r="N36" s="22"/>
      <c r="O36" s="22"/>
      <c r="P36" s="22"/>
    </row>
    <row r="37" spans="1:16" ht="39" customHeight="1" x14ac:dyDescent="0.15">
      <c r="A37" s="22"/>
      <c r="B37" s="35"/>
      <c r="C37" s="1206" t="s">
        <v>572</v>
      </c>
      <c r="D37" s="1207"/>
      <c r="E37" s="1208"/>
      <c r="F37" s="36" t="s">
        <v>536</v>
      </c>
      <c r="G37" s="37">
        <v>0</v>
      </c>
      <c r="H37" s="37">
        <v>0.78</v>
      </c>
      <c r="I37" s="37">
        <v>0.69</v>
      </c>
      <c r="J37" s="38">
        <v>0.86</v>
      </c>
      <c r="K37" s="22"/>
      <c r="L37" s="22"/>
      <c r="M37" s="22"/>
      <c r="N37" s="22"/>
      <c r="O37" s="22"/>
      <c r="P37" s="22"/>
    </row>
    <row r="38" spans="1:16" ht="39" customHeight="1" x14ac:dyDescent="0.15">
      <c r="A38" s="22"/>
      <c r="B38" s="35"/>
      <c r="C38" s="1206" t="s">
        <v>573</v>
      </c>
      <c r="D38" s="1207"/>
      <c r="E38" s="1208"/>
      <c r="F38" s="36">
        <v>0.61</v>
      </c>
      <c r="G38" s="37">
        <v>0</v>
      </c>
      <c r="H38" s="37">
        <v>0.76</v>
      </c>
      <c r="I38" s="37">
        <v>0.78</v>
      </c>
      <c r="J38" s="38">
        <v>0.73</v>
      </c>
      <c r="K38" s="22"/>
      <c r="L38" s="22"/>
      <c r="M38" s="22"/>
      <c r="N38" s="22"/>
      <c r="O38" s="22"/>
      <c r="P38" s="22"/>
    </row>
    <row r="39" spans="1:16" ht="39" customHeight="1" x14ac:dyDescent="0.15">
      <c r="A39" s="22"/>
      <c r="B39" s="35"/>
      <c r="C39" s="1206" t="s">
        <v>574</v>
      </c>
      <c r="D39" s="1207"/>
      <c r="E39" s="1208"/>
      <c r="F39" s="36" t="s">
        <v>575</v>
      </c>
      <c r="G39" s="37" t="s">
        <v>576</v>
      </c>
      <c r="H39" s="37" t="s">
        <v>577</v>
      </c>
      <c r="I39" s="37" t="s">
        <v>578</v>
      </c>
      <c r="J39" s="38">
        <v>0.47</v>
      </c>
      <c r="K39" s="22"/>
      <c r="L39" s="22"/>
      <c r="M39" s="22"/>
      <c r="N39" s="22"/>
      <c r="O39" s="22"/>
      <c r="P39" s="22"/>
    </row>
    <row r="40" spans="1:16" ht="39" customHeight="1" x14ac:dyDescent="0.15">
      <c r="A40" s="22"/>
      <c r="B40" s="35"/>
      <c r="C40" s="1206" t="s">
        <v>579</v>
      </c>
      <c r="D40" s="1207"/>
      <c r="E40" s="1208"/>
      <c r="F40" s="36">
        <v>0.16</v>
      </c>
      <c r="G40" s="37">
        <v>0.15</v>
      </c>
      <c r="H40" s="37">
        <v>0.17</v>
      </c>
      <c r="I40" s="37">
        <v>0.18</v>
      </c>
      <c r="J40" s="38">
        <v>0.16</v>
      </c>
      <c r="K40" s="22"/>
      <c r="L40" s="22"/>
      <c r="M40" s="22"/>
      <c r="N40" s="22"/>
      <c r="O40" s="22"/>
      <c r="P40" s="22"/>
    </row>
    <row r="41" spans="1:16" ht="39" customHeight="1" x14ac:dyDescent="0.15">
      <c r="A41" s="22"/>
      <c r="B41" s="35"/>
      <c r="C41" s="1206" t="s">
        <v>580</v>
      </c>
      <c r="D41" s="1207"/>
      <c r="E41" s="1208"/>
      <c r="F41" s="36">
        <v>7.0000000000000007E-2</v>
      </c>
      <c r="G41" s="37">
        <v>0.06</v>
      </c>
      <c r="H41" s="37">
        <v>0.08</v>
      </c>
      <c r="I41" s="37">
        <v>0.04</v>
      </c>
      <c r="J41" s="38">
        <v>0.05</v>
      </c>
      <c r="K41" s="22"/>
      <c r="L41" s="22"/>
      <c r="M41" s="22"/>
      <c r="N41" s="22"/>
      <c r="O41" s="22"/>
      <c r="P41" s="22"/>
    </row>
    <row r="42" spans="1:16" ht="39" customHeight="1" x14ac:dyDescent="0.15">
      <c r="A42" s="22"/>
      <c r="B42" s="39"/>
      <c r="C42" s="1206" t="s">
        <v>581</v>
      </c>
      <c r="D42" s="1207"/>
      <c r="E42" s="1208"/>
      <c r="F42" s="36" t="s">
        <v>536</v>
      </c>
      <c r="G42" s="37" t="s">
        <v>536</v>
      </c>
      <c r="H42" s="37" t="s">
        <v>536</v>
      </c>
      <c r="I42" s="37" t="s">
        <v>536</v>
      </c>
      <c r="J42" s="38" t="s">
        <v>536</v>
      </c>
      <c r="K42" s="22"/>
      <c r="L42" s="22"/>
      <c r="M42" s="22"/>
      <c r="N42" s="22"/>
      <c r="O42" s="22"/>
      <c r="P42" s="22"/>
    </row>
    <row r="43" spans="1:16" ht="39" customHeight="1" thickBot="1" x14ac:dyDescent="0.2">
      <c r="A43" s="22"/>
      <c r="B43" s="40"/>
      <c r="C43" s="1209" t="s">
        <v>582</v>
      </c>
      <c r="D43" s="1210"/>
      <c r="E43" s="1211"/>
      <c r="F43" s="41">
        <v>0.36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g8X5pHVADiRI/9xCGi5QB8V7NFGmmIcgISBeyIxRjHKu5ag2TR244C5imsEQDKcobsx0a2kKYhKuGqx8kkm+Q==" saltValue="AeFdDNDVOajYJp6/HIFK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6" zoomScale="80" zoomScaleNormal="80" zoomScaleSheetLayoutView="55" workbookViewId="0">
      <selection activeCell="CH10" sqref="CH10:CL1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2702</v>
      </c>
      <c r="L45" s="60">
        <v>2639</v>
      </c>
      <c r="M45" s="60">
        <v>2714</v>
      </c>
      <c r="N45" s="60">
        <v>2899</v>
      </c>
      <c r="O45" s="61">
        <v>3050</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536</v>
      </c>
      <c r="L46" s="64" t="s">
        <v>536</v>
      </c>
      <c r="M46" s="64" t="s">
        <v>536</v>
      </c>
      <c r="N46" s="64" t="s">
        <v>536</v>
      </c>
      <c r="O46" s="65" t="s">
        <v>536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536</v>
      </c>
      <c r="L47" s="64" t="s">
        <v>536</v>
      </c>
      <c r="M47" s="64" t="s">
        <v>536</v>
      </c>
      <c r="N47" s="64" t="s">
        <v>536</v>
      </c>
      <c r="O47" s="65" t="s">
        <v>536</v>
      </c>
      <c r="P47" s="48"/>
      <c r="Q47" s="48"/>
      <c r="R47" s="48"/>
      <c r="S47" s="48"/>
      <c r="T47" s="48"/>
      <c r="U47" s="48"/>
    </row>
    <row r="48" spans="1:21" ht="30.75" customHeight="1" x14ac:dyDescent="0.15">
      <c r="A48" s="48"/>
      <c r="B48" s="1234"/>
      <c r="C48" s="1235"/>
      <c r="D48" s="62"/>
      <c r="E48" s="1216" t="s">
        <v>15</v>
      </c>
      <c r="F48" s="1216"/>
      <c r="G48" s="1216"/>
      <c r="H48" s="1216"/>
      <c r="I48" s="1216"/>
      <c r="J48" s="1217"/>
      <c r="K48" s="63">
        <v>874</v>
      </c>
      <c r="L48" s="64">
        <v>797</v>
      </c>
      <c r="M48" s="64">
        <v>945</v>
      </c>
      <c r="N48" s="64">
        <v>906</v>
      </c>
      <c r="O48" s="65">
        <v>908</v>
      </c>
      <c r="P48" s="48"/>
      <c r="Q48" s="48"/>
      <c r="R48" s="48"/>
      <c r="S48" s="48"/>
      <c r="T48" s="48"/>
      <c r="U48" s="48"/>
    </row>
    <row r="49" spans="1:21" ht="30.75" customHeight="1" x14ac:dyDescent="0.15">
      <c r="A49" s="48"/>
      <c r="B49" s="1234"/>
      <c r="C49" s="1235"/>
      <c r="D49" s="62"/>
      <c r="E49" s="1216" t="s">
        <v>16</v>
      </c>
      <c r="F49" s="1216"/>
      <c r="G49" s="1216"/>
      <c r="H49" s="1216"/>
      <c r="I49" s="1216"/>
      <c r="J49" s="1217"/>
      <c r="K49" s="63">
        <v>193</v>
      </c>
      <c r="L49" s="64">
        <v>88</v>
      </c>
      <c r="M49" s="64">
        <v>0</v>
      </c>
      <c r="N49" s="64">
        <v>1</v>
      </c>
      <c r="O49" s="65">
        <v>1</v>
      </c>
      <c r="P49" s="48"/>
      <c r="Q49" s="48"/>
      <c r="R49" s="48"/>
      <c r="S49" s="48"/>
      <c r="T49" s="48"/>
      <c r="U49" s="48"/>
    </row>
    <row r="50" spans="1:21" ht="30.75" customHeight="1" x14ac:dyDescent="0.15">
      <c r="A50" s="48"/>
      <c r="B50" s="1234"/>
      <c r="C50" s="1235"/>
      <c r="D50" s="62"/>
      <c r="E50" s="1216" t="s">
        <v>17</v>
      </c>
      <c r="F50" s="1216"/>
      <c r="G50" s="1216"/>
      <c r="H50" s="1216"/>
      <c r="I50" s="1216"/>
      <c r="J50" s="1217"/>
      <c r="K50" s="63">
        <v>96</v>
      </c>
      <c r="L50" s="64">
        <v>118</v>
      </c>
      <c r="M50" s="64">
        <v>82</v>
      </c>
      <c r="N50" s="64">
        <v>116</v>
      </c>
      <c r="O50" s="65">
        <v>155</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t="s">
        <v>536</v>
      </c>
      <c r="M51" s="64" t="s">
        <v>536</v>
      </c>
      <c r="N51" s="64" t="s">
        <v>536</v>
      </c>
      <c r="O51" s="65" t="s">
        <v>536</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2814</v>
      </c>
      <c r="L52" s="64">
        <v>2706</v>
      </c>
      <c r="M52" s="64">
        <v>2688</v>
      </c>
      <c r="N52" s="64">
        <v>2647</v>
      </c>
      <c r="O52" s="65">
        <v>2952</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1051</v>
      </c>
      <c r="L53" s="69">
        <v>936</v>
      </c>
      <c r="M53" s="69">
        <v>1053</v>
      </c>
      <c r="N53" s="69">
        <v>1275</v>
      </c>
      <c r="O53" s="70">
        <v>1162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536</v>
      </c>
      <c r="L57" s="84" t="s">
        <v>536</v>
      </c>
      <c r="M57" s="84" t="s">
        <v>536</v>
      </c>
      <c r="N57" s="84" t="s">
        <v>536</v>
      </c>
      <c r="O57" s="85" t="s">
        <v>536</v>
      </c>
    </row>
    <row r="58" spans="1:21" ht="31.5" customHeight="1" thickBot="1" x14ac:dyDescent="0.2">
      <c r="B58" s="1224"/>
      <c r="C58" s="1225"/>
      <c r="D58" s="1229" t="s">
        <v>27</v>
      </c>
      <c r="E58" s="1230"/>
      <c r="F58" s="1230"/>
      <c r="G58" s="1230"/>
      <c r="H58" s="1230"/>
      <c r="I58" s="1230"/>
      <c r="J58" s="1231"/>
      <c r="K58" s="86" t="s">
        <v>536</v>
      </c>
      <c r="L58" s="87" t="s">
        <v>536</v>
      </c>
      <c r="M58" s="87" t="s">
        <v>536</v>
      </c>
      <c r="N58" s="87" t="s">
        <v>536</v>
      </c>
      <c r="O58" s="88" t="s">
        <v>536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X41GMfk7m9rg47oerhxeGRryI6fp8wIixJzQDOty/9t08vy1w3BG0g3x3Ue0EYczZoOJ5BDI1pjIoYlDT/0w==" saltValue="x2idkaAstRyMYy3nTWQx9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CH10" sqref="CH10:CL1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52" t="s">
        <v>30</v>
      </c>
      <c r="C41" s="1253"/>
      <c r="D41" s="102"/>
      <c r="E41" s="1254" t="s">
        <v>31</v>
      </c>
      <c r="F41" s="1254"/>
      <c r="G41" s="1254"/>
      <c r="H41" s="1255"/>
      <c r="I41" s="103">
        <v>27124</v>
      </c>
      <c r="J41" s="104">
        <v>29651</v>
      </c>
      <c r="K41" s="104">
        <v>31192</v>
      </c>
      <c r="L41" s="104">
        <v>31459</v>
      </c>
      <c r="M41" s="105">
        <v>31428</v>
      </c>
    </row>
    <row r="42" spans="2:13" ht="27.75" customHeight="1" x14ac:dyDescent="0.15">
      <c r="B42" s="1242"/>
      <c r="C42" s="1243"/>
      <c r="D42" s="106"/>
      <c r="E42" s="1246" t="s">
        <v>32</v>
      </c>
      <c r="F42" s="1246"/>
      <c r="G42" s="1246"/>
      <c r="H42" s="1247"/>
      <c r="I42" s="107">
        <v>12</v>
      </c>
      <c r="J42" s="108">
        <v>8</v>
      </c>
      <c r="K42" s="108">
        <v>1</v>
      </c>
      <c r="L42" s="108" t="s">
        <v>536</v>
      </c>
      <c r="M42" s="109" t="s">
        <v>536</v>
      </c>
    </row>
    <row r="43" spans="2:13" ht="27.75" customHeight="1" x14ac:dyDescent="0.15">
      <c r="B43" s="1242"/>
      <c r="C43" s="1243"/>
      <c r="D43" s="106"/>
      <c r="E43" s="1246" t="s">
        <v>33</v>
      </c>
      <c r="F43" s="1246"/>
      <c r="G43" s="1246"/>
      <c r="H43" s="1247"/>
      <c r="I43" s="107">
        <v>13126</v>
      </c>
      <c r="J43" s="108">
        <v>12667</v>
      </c>
      <c r="K43" s="108">
        <v>12576</v>
      </c>
      <c r="L43" s="108">
        <v>12124</v>
      </c>
      <c r="M43" s="109">
        <v>12172</v>
      </c>
    </row>
    <row r="44" spans="2:13" ht="27.75" customHeight="1" x14ac:dyDescent="0.15">
      <c r="B44" s="1242"/>
      <c r="C44" s="1243"/>
      <c r="D44" s="106"/>
      <c r="E44" s="1246" t="s">
        <v>34</v>
      </c>
      <c r="F44" s="1246"/>
      <c r="G44" s="1246"/>
      <c r="H44" s="1247"/>
      <c r="I44" s="107">
        <v>518</v>
      </c>
      <c r="J44" s="108">
        <v>475</v>
      </c>
      <c r="K44" s="108">
        <v>754</v>
      </c>
      <c r="L44" s="108">
        <v>1061</v>
      </c>
      <c r="M44" s="109">
        <v>1204</v>
      </c>
    </row>
    <row r="45" spans="2:13" ht="27.75" customHeight="1" x14ac:dyDescent="0.15">
      <c r="B45" s="1242"/>
      <c r="C45" s="1243"/>
      <c r="D45" s="106"/>
      <c r="E45" s="1246" t="s">
        <v>35</v>
      </c>
      <c r="F45" s="1246"/>
      <c r="G45" s="1246"/>
      <c r="H45" s="1247"/>
      <c r="I45" s="107">
        <v>3809</v>
      </c>
      <c r="J45" s="108">
        <v>3558</v>
      </c>
      <c r="K45" s="108">
        <v>3208</v>
      </c>
      <c r="L45" s="108">
        <v>2819</v>
      </c>
      <c r="M45" s="109">
        <v>2611</v>
      </c>
    </row>
    <row r="46" spans="2:13" ht="27.75" customHeight="1" x14ac:dyDescent="0.15">
      <c r="B46" s="1242"/>
      <c r="C46" s="1243"/>
      <c r="D46" s="110"/>
      <c r="E46" s="1246" t="s">
        <v>36</v>
      </c>
      <c r="F46" s="1246"/>
      <c r="G46" s="1246"/>
      <c r="H46" s="1247"/>
      <c r="I46" s="107" t="s">
        <v>536</v>
      </c>
      <c r="J46" s="108" t="s">
        <v>536</v>
      </c>
      <c r="K46" s="108" t="s">
        <v>536</v>
      </c>
      <c r="L46" s="108" t="s">
        <v>536</v>
      </c>
      <c r="M46" s="109" t="s">
        <v>536</v>
      </c>
    </row>
    <row r="47" spans="2:13" ht="27.75" customHeight="1" x14ac:dyDescent="0.15">
      <c r="B47" s="1242"/>
      <c r="C47" s="1243"/>
      <c r="D47" s="111"/>
      <c r="E47" s="1256" t="s">
        <v>37</v>
      </c>
      <c r="F47" s="1257"/>
      <c r="G47" s="1257"/>
      <c r="H47" s="1258"/>
      <c r="I47" s="107" t="s">
        <v>536</v>
      </c>
      <c r="J47" s="108" t="s">
        <v>536</v>
      </c>
      <c r="K47" s="108" t="s">
        <v>536</v>
      </c>
      <c r="L47" s="108" t="s">
        <v>536</v>
      </c>
      <c r="M47" s="109" t="s">
        <v>536</v>
      </c>
    </row>
    <row r="48" spans="2:13" ht="27.75" customHeight="1" x14ac:dyDescent="0.15">
      <c r="B48" s="1242"/>
      <c r="C48" s="1243"/>
      <c r="D48" s="106"/>
      <c r="E48" s="1246" t="s">
        <v>38</v>
      </c>
      <c r="F48" s="1246"/>
      <c r="G48" s="1246"/>
      <c r="H48" s="1247"/>
      <c r="I48" s="107" t="s">
        <v>536</v>
      </c>
      <c r="J48" s="108" t="s">
        <v>536</v>
      </c>
      <c r="K48" s="108" t="s">
        <v>536</v>
      </c>
      <c r="L48" s="108" t="s">
        <v>536</v>
      </c>
      <c r="M48" s="109" t="s">
        <v>536</v>
      </c>
    </row>
    <row r="49" spans="2:13" ht="27.75" customHeight="1" x14ac:dyDescent="0.15">
      <c r="B49" s="1244"/>
      <c r="C49" s="1245"/>
      <c r="D49" s="106"/>
      <c r="E49" s="1246" t="s">
        <v>39</v>
      </c>
      <c r="F49" s="1246"/>
      <c r="G49" s="1246"/>
      <c r="H49" s="1247"/>
      <c r="I49" s="107" t="s">
        <v>536</v>
      </c>
      <c r="J49" s="108" t="s">
        <v>536</v>
      </c>
      <c r="K49" s="108" t="s">
        <v>536</v>
      </c>
      <c r="L49" s="108" t="s">
        <v>536</v>
      </c>
      <c r="M49" s="109" t="s">
        <v>536</v>
      </c>
    </row>
    <row r="50" spans="2:13" ht="27.75" customHeight="1" x14ac:dyDescent="0.15">
      <c r="B50" s="1240" t="s">
        <v>40</v>
      </c>
      <c r="C50" s="1241"/>
      <c r="D50" s="112"/>
      <c r="E50" s="1246" t="s">
        <v>41</v>
      </c>
      <c r="F50" s="1246"/>
      <c r="G50" s="1246"/>
      <c r="H50" s="1247"/>
      <c r="I50" s="107">
        <v>11709</v>
      </c>
      <c r="J50" s="108">
        <v>13569</v>
      </c>
      <c r="K50" s="108">
        <v>14431</v>
      </c>
      <c r="L50" s="108">
        <v>15562</v>
      </c>
      <c r="M50" s="109">
        <v>16480</v>
      </c>
    </row>
    <row r="51" spans="2:13" ht="27.75" customHeight="1" x14ac:dyDescent="0.15">
      <c r="B51" s="1242"/>
      <c r="C51" s="1243"/>
      <c r="D51" s="106"/>
      <c r="E51" s="1246" t="s">
        <v>42</v>
      </c>
      <c r="F51" s="1246"/>
      <c r="G51" s="1246"/>
      <c r="H51" s="1247"/>
      <c r="I51" s="107">
        <v>172</v>
      </c>
      <c r="J51" s="108">
        <v>123</v>
      </c>
      <c r="K51" s="108">
        <v>111</v>
      </c>
      <c r="L51" s="108">
        <v>172</v>
      </c>
      <c r="M51" s="109">
        <v>316</v>
      </c>
    </row>
    <row r="52" spans="2:13" ht="27.75" customHeight="1" x14ac:dyDescent="0.15">
      <c r="B52" s="1244"/>
      <c r="C52" s="1245"/>
      <c r="D52" s="106"/>
      <c r="E52" s="1246" t="s">
        <v>43</v>
      </c>
      <c r="F52" s="1246"/>
      <c r="G52" s="1246"/>
      <c r="H52" s="1247"/>
      <c r="I52" s="107">
        <v>28771</v>
      </c>
      <c r="J52" s="108">
        <v>30384</v>
      </c>
      <c r="K52" s="108">
        <v>31591</v>
      </c>
      <c r="L52" s="108">
        <v>32461</v>
      </c>
      <c r="M52" s="109">
        <v>33590</v>
      </c>
    </row>
    <row r="53" spans="2:13" ht="27.75" customHeight="1" thickBot="1" x14ac:dyDescent="0.2">
      <c r="B53" s="1248" t="s">
        <v>44</v>
      </c>
      <c r="C53" s="1249"/>
      <c r="D53" s="113"/>
      <c r="E53" s="1250" t="s">
        <v>45</v>
      </c>
      <c r="F53" s="1250"/>
      <c r="G53" s="1250"/>
      <c r="H53" s="1251"/>
      <c r="I53" s="114">
        <v>3936</v>
      </c>
      <c r="J53" s="115">
        <v>2284</v>
      </c>
      <c r="K53" s="115">
        <v>1599</v>
      </c>
      <c r="L53" s="115">
        <v>-733</v>
      </c>
      <c r="M53" s="116">
        <v>-2972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ly/q7ojaJ41Xw2tvof+LqN3yTMWuhsLQLpgaFbHwT8Xo5n81UvogfLy67G72zsiWKjGxL8mWFBQHGIG2z5OQ==" saltValue="4elcMHsAEojQZWxzJRYa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766A9-4B54-409D-B619-D48971C91F14}">
  <dimension ref="A1"/>
  <sheetViews>
    <sheetView workbookViewId="0"/>
  </sheetViews>
  <sheetFormatPr defaultRowHeight="13.5" x14ac:dyDescent="0.15"/>
  <sheetData/>
  <phoneticPr fontId="2"/>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election activeCell="CH10" sqref="CH10:CL1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7" t="s">
        <v>48</v>
      </c>
      <c r="D55" s="1267"/>
      <c r="E55" s="1268"/>
      <c r="F55" s="128">
        <v>3996</v>
      </c>
      <c r="G55" s="128">
        <v>4041</v>
      </c>
      <c r="H55" s="129">
        <v>4312</v>
      </c>
    </row>
    <row r="56" spans="2:8" ht="52.5" customHeight="1" x14ac:dyDescent="0.15">
      <c r="B56" s="130"/>
      <c r="C56" s="1269" t="s">
        <v>49</v>
      </c>
      <c r="D56" s="1269"/>
      <c r="E56" s="1270"/>
      <c r="F56" s="131">
        <v>2380</v>
      </c>
      <c r="G56" s="131">
        <v>2792</v>
      </c>
      <c r="H56" s="132">
        <v>2802</v>
      </c>
    </row>
    <row r="57" spans="2:8" ht="53.25" customHeight="1" x14ac:dyDescent="0.15">
      <c r="B57" s="130"/>
      <c r="C57" s="1271" t="s">
        <v>50</v>
      </c>
      <c r="D57" s="1271"/>
      <c r="E57" s="1272"/>
      <c r="F57" s="133">
        <v>9682</v>
      </c>
      <c r="G57" s="133">
        <v>10260</v>
      </c>
      <c r="H57" s="134">
        <v>10781</v>
      </c>
    </row>
    <row r="58" spans="2:8" ht="45.75" customHeight="1" x14ac:dyDescent="0.15">
      <c r="B58" s="135"/>
      <c r="C58" s="1259" t="s">
        <v>589</v>
      </c>
      <c r="D58" s="1260"/>
      <c r="E58" s="1261"/>
      <c r="F58" s="136">
        <v>1836</v>
      </c>
      <c r="G58" s="136">
        <v>2346</v>
      </c>
      <c r="H58" s="137">
        <v>2880</v>
      </c>
    </row>
    <row r="59" spans="2:8" ht="45.75" customHeight="1" x14ac:dyDescent="0.15">
      <c r="B59" s="135"/>
      <c r="C59" s="1259" t="s">
        <v>590</v>
      </c>
      <c r="D59" s="1260"/>
      <c r="E59" s="1261"/>
      <c r="F59" s="136">
        <v>2264</v>
      </c>
      <c r="G59" s="136">
        <v>2140</v>
      </c>
      <c r="H59" s="137">
        <v>2644</v>
      </c>
    </row>
    <row r="60" spans="2:8" ht="45.75" customHeight="1" x14ac:dyDescent="0.15">
      <c r="B60" s="135"/>
      <c r="C60" s="1259" t="s">
        <v>591</v>
      </c>
      <c r="D60" s="1260"/>
      <c r="E60" s="1261"/>
      <c r="F60" s="136">
        <v>2158</v>
      </c>
      <c r="G60" s="136">
        <v>2139</v>
      </c>
      <c r="H60" s="137">
        <v>2102</v>
      </c>
    </row>
    <row r="61" spans="2:8" ht="45.75" customHeight="1" x14ac:dyDescent="0.15">
      <c r="B61" s="135"/>
      <c r="C61" s="1259" t="s">
        <v>592</v>
      </c>
      <c r="D61" s="1260"/>
      <c r="E61" s="1261"/>
      <c r="F61" s="136">
        <v>1035</v>
      </c>
      <c r="G61" s="136">
        <v>1261</v>
      </c>
      <c r="H61" s="137">
        <v>773</v>
      </c>
    </row>
    <row r="62" spans="2:8" ht="45.75" customHeight="1" thickBot="1" x14ac:dyDescent="0.2">
      <c r="B62" s="138"/>
      <c r="C62" s="1262" t="s">
        <v>593</v>
      </c>
      <c r="D62" s="1263"/>
      <c r="E62" s="1264"/>
      <c r="F62" s="139">
        <v>720</v>
      </c>
      <c r="G62" s="139">
        <v>731</v>
      </c>
      <c r="H62" s="140">
        <v>700</v>
      </c>
    </row>
    <row r="63" spans="2:8" ht="52.5" customHeight="1" thickBot="1" x14ac:dyDescent="0.2">
      <c r="B63" s="141"/>
      <c r="C63" s="1265" t="s">
        <v>51</v>
      </c>
      <c r="D63" s="1265"/>
      <c r="E63" s="1266"/>
      <c r="F63" s="142">
        <v>16057</v>
      </c>
      <c r="G63" s="142">
        <v>17092</v>
      </c>
      <c r="H63" s="143">
        <v>17896</v>
      </c>
    </row>
    <row r="64" spans="2:8" ht="15" customHeight="1" x14ac:dyDescent="0.15"/>
  </sheetData>
  <sheetProtection algorithmName="SHA-512" hashValue="VQvtpO/NJK8RzZkL57LJWSSdFAcYKWkXB2oz4vJuTW2jRLfphNNpa4V21KWQpLrqwziDCKWsX2YlcqZDKndT4Q==" saltValue="1TidYQs33gWCJLdZPA6S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97831</v>
      </c>
      <c r="E3" s="162"/>
      <c r="F3" s="163">
        <v>67319</v>
      </c>
      <c r="G3" s="164"/>
      <c r="H3" s="165"/>
    </row>
    <row r="4" spans="1:8" x14ac:dyDescent="0.15">
      <c r="A4" s="166"/>
      <c r="B4" s="167"/>
      <c r="C4" s="168"/>
      <c r="D4" s="169">
        <v>60575</v>
      </c>
      <c r="E4" s="170"/>
      <c r="F4" s="171">
        <v>38101</v>
      </c>
      <c r="G4" s="172"/>
      <c r="H4" s="173"/>
    </row>
    <row r="5" spans="1:8" x14ac:dyDescent="0.15">
      <c r="A5" s="154" t="s">
        <v>555</v>
      </c>
      <c r="B5" s="159"/>
      <c r="C5" s="160"/>
      <c r="D5" s="161">
        <v>106664</v>
      </c>
      <c r="E5" s="162"/>
      <c r="F5" s="163">
        <v>70615</v>
      </c>
      <c r="G5" s="164"/>
      <c r="H5" s="165"/>
    </row>
    <row r="6" spans="1:8" x14ac:dyDescent="0.15">
      <c r="A6" s="166"/>
      <c r="B6" s="167"/>
      <c r="C6" s="168"/>
      <c r="D6" s="169">
        <v>33565</v>
      </c>
      <c r="E6" s="170"/>
      <c r="F6" s="171">
        <v>37382</v>
      </c>
      <c r="G6" s="172"/>
      <c r="H6" s="173"/>
    </row>
    <row r="7" spans="1:8" x14ac:dyDescent="0.15">
      <c r="A7" s="154" t="s">
        <v>556</v>
      </c>
      <c r="B7" s="159"/>
      <c r="C7" s="160"/>
      <c r="D7" s="161">
        <v>81798</v>
      </c>
      <c r="E7" s="162"/>
      <c r="F7" s="163">
        <v>69185</v>
      </c>
      <c r="G7" s="164"/>
      <c r="H7" s="165"/>
    </row>
    <row r="8" spans="1:8" x14ac:dyDescent="0.15">
      <c r="A8" s="166"/>
      <c r="B8" s="167"/>
      <c r="C8" s="168"/>
      <c r="D8" s="169">
        <v>31852</v>
      </c>
      <c r="E8" s="170"/>
      <c r="F8" s="171">
        <v>38519</v>
      </c>
      <c r="G8" s="172"/>
      <c r="H8" s="173"/>
    </row>
    <row r="9" spans="1:8" x14ac:dyDescent="0.15">
      <c r="A9" s="154" t="s">
        <v>557</v>
      </c>
      <c r="B9" s="159"/>
      <c r="C9" s="160"/>
      <c r="D9" s="161">
        <v>82868</v>
      </c>
      <c r="E9" s="162"/>
      <c r="F9" s="163">
        <v>70166</v>
      </c>
      <c r="G9" s="164"/>
      <c r="H9" s="165"/>
    </row>
    <row r="10" spans="1:8" x14ac:dyDescent="0.15">
      <c r="A10" s="166"/>
      <c r="B10" s="167"/>
      <c r="C10" s="168"/>
      <c r="D10" s="169">
        <v>28835</v>
      </c>
      <c r="E10" s="170"/>
      <c r="F10" s="171">
        <v>36115</v>
      </c>
      <c r="G10" s="172"/>
      <c r="H10" s="173"/>
    </row>
    <row r="11" spans="1:8" x14ac:dyDescent="0.15">
      <c r="A11" s="154" t="s">
        <v>558</v>
      </c>
      <c r="B11" s="159"/>
      <c r="C11" s="160"/>
      <c r="D11" s="161">
        <v>80524</v>
      </c>
      <c r="E11" s="162"/>
      <c r="F11" s="163">
        <v>70329</v>
      </c>
      <c r="G11" s="164"/>
      <c r="H11" s="165"/>
    </row>
    <row r="12" spans="1:8" x14ac:dyDescent="0.15">
      <c r="A12" s="166"/>
      <c r="B12" s="167"/>
      <c r="C12" s="174"/>
      <c r="D12" s="169">
        <v>52016</v>
      </c>
      <c r="E12" s="170"/>
      <c r="F12" s="171">
        <v>39403</v>
      </c>
      <c r="G12" s="172"/>
      <c r="H12" s="173"/>
    </row>
    <row r="13" spans="1:8" x14ac:dyDescent="0.15">
      <c r="A13" s="154"/>
      <c r="B13" s="159"/>
      <c r="C13" s="175"/>
      <c r="D13" s="176">
        <v>89937</v>
      </c>
      <c r="E13" s="177"/>
      <c r="F13" s="178">
        <v>69523</v>
      </c>
      <c r="G13" s="179"/>
      <c r="H13" s="165"/>
    </row>
    <row r="14" spans="1:8" x14ac:dyDescent="0.15">
      <c r="A14" s="166"/>
      <c r="B14" s="167"/>
      <c r="C14" s="168"/>
      <c r="D14" s="169">
        <v>41369</v>
      </c>
      <c r="E14" s="170"/>
      <c r="F14" s="171">
        <v>37904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3.83</v>
      </c>
      <c r="C19" s="180">
        <f>ROUND(VALUE(SUBSTITUTE(実質収支比率等に係る経年分析!G$48,"▲","-")),2)</f>
        <v>5.55</v>
      </c>
      <c r="D19" s="180">
        <f>ROUND(VALUE(SUBSTITUTE(実質収支比率等に係る経年分析!H$48,"▲","-")),2)</f>
        <v>6.68</v>
      </c>
      <c r="E19" s="180">
        <f>ROUND(VALUE(SUBSTITUTE(実質収支比率等に係る経年分析!I$48,"▲","-")),2)</f>
        <v>6.66</v>
      </c>
      <c r="F19" s="180">
        <f>ROUND(VALUE(SUBSTITUTE(実質収支比率等に係る経年分析!J$48,"▲","-")),2)</f>
        <v>6.22</v>
      </c>
    </row>
    <row r="20" spans="1:11" x14ac:dyDescent="0.15">
      <c r="A20" s="180" t="s">
        <v>55</v>
      </c>
      <c r="B20" s="180">
        <f>ROUND(VALUE(SUBSTITUTE(実質収支比率等に係る経年分析!F$47,"▲","-")),2)</f>
        <v>28.15</v>
      </c>
      <c r="C20" s="180">
        <f>ROUND(VALUE(SUBSTITUTE(実質収支比率等に係る経年分析!G$47,"▲","-")),2)</f>
        <v>29.88</v>
      </c>
      <c r="D20" s="180">
        <f>ROUND(VALUE(SUBSTITUTE(実質収支比率等に係る経年分析!H$47,"▲","-")),2)</f>
        <v>26.71</v>
      </c>
      <c r="E20" s="180">
        <f>ROUND(VALUE(SUBSTITUTE(実質収支比率等に係る経年分析!I$47,"▲","-")),2)</f>
        <v>27.3</v>
      </c>
      <c r="F20" s="180">
        <f>ROUND(VALUE(SUBSTITUTE(実質収支比率等に係る経年分析!J$47,"▲","-")),2)</f>
        <v>27.85</v>
      </c>
    </row>
    <row r="21" spans="1:11" x14ac:dyDescent="0.15">
      <c r="A21" s="180" t="s">
        <v>56</v>
      </c>
      <c r="B21" s="180">
        <f>IF(ISNUMBER(VALUE(SUBSTITUTE(実質収支比率等に係る経年分析!F$49,"▲","-"))),ROUND(VALUE(SUBSTITUTE(実質収支比率等に係る経年分析!F$49,"▲","-")),2),NA())</f>
        <v>2.71</v>
      </c>
      <c r="C21" s="180">
        <f>IF(ISNUMBER(VALUE(SUBSTITUTE(実質収支比率等に係る経年分析!G$49,"▲","-"))),ROUND(VALUE(SUBSTITUTE(実質収支比率等に係る経年分析!G$49,"▲","-")),2),NA())</f>
        <v>2.72</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3.03</v>
      </c>
      <c r="F21" s="180">
        <f>IF(ISNUMBER(VALUE(SUBSTITUTE(実質収支比率等に係る経年分析!J$49,"▲","-"))),ROUND(VALUE(SUBSTITUTE(実質収支比率等に係る経年分析!J$49,"▲","-")),2),NA())</f>
        <v>7.95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国民健康保険特別会計（直営診療施設勘定）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0.06</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0.16</v>
      </c>
    </row>
    <row r="31" spans="1:11" x14ac:dyDescent="0.15">
      <c r="A31" s="181" t="str">
        <f>IF(連結実質赤字比率に係る赤字・黒字の構成分析!C$39="",NA(),連結実質赤字比率に係る赤字・黒字の構成分析!C$39)</f>
        <v>国民健康保険特別会計（事業勘定）</v>
      </c>
      <c r="B31" s="181">
        <f>IF(ROUND(VALUE(SUBSTITUTE(連結実質赤字比率に係る赤字・黒字の構成分析!F$39,"▲", "-")), 2) &lt; 0, ABS(ROUND(VALUE(SUBSTITUTE(連結実質赤字比率に係る赤字・黒字の構成分析!F$39,"▲", "-")), 2)), NA())</f>
        <v>2.4</v>
      </c>
      <c r="C31" s="181" t="e">
        <f>IF(ROUND(VALUE(SUBSTITUTE(連結実質赤字比率に係る赤字・黒字の構成分析!F$39,"▲", "-")), 2) &gt;= 0, ABS(ROUND(VALUE(SUBSTITUTE(連結実質赤字比率に係る赤字・黒字の構成分析!F$39,"▲", "-")), 2)), NA())</f>
        <v>#N/A</v>
      </c>
      <c r="D31" s="181">
        <f>IF(ROUND(VALUE(SUBSTITUTE(連結実質赤字比率に係る赤字・黒字の構成分析!G$39,"▲", "-")), 2) &lt; 0, ABS(ROUND(VALUE(SUBSTITUTE(連結実質赤字比率に係る赤字・黒字の構成分析!G$39,"▲", "-")), 2)), NA())</f>
        <v>1.82</v>
      </c>
      <c r="E31" s="181" t="e">
        <f>IF(ROUND(VALUE(SUBSTITUTE(連結実質赤字比率に係る赤字・黒字の構成分析!G$39,"▲", "-")), 2) &gt;= 0, ABS(ROUND(VALUE(SUBSTITUTE(連結実質赤字比率に係る赤字・黒字の構成分析!G$39,"▲", "-")), 2)), NA())</f>
        <v>#N/A</v>
      </c>
      <c r="F31" s="181">
        <f>IF(ROUND(VALUE(SUBSTITUTE(連結実質赤字比率に係る赤字・黒字の構成分析!H$39,"▲", "-")), 2) &lt; 0, ABS(ROUND(VALUE(SUBSTITUTE(連結実質赤字比率に係る赤字・黒字の構成分析!H$39,"▲", "-")), 2)), NA())</f>
        <v>1.31</v>
      </c>
      <c r="G31" s="181" t="e">
        <f>IF(ROUND(VALUE(SUBSTITUTE(連結実質赤字比率に係る赤字・黒字の構成分析!H$39,"▲", "-")), 2) &gt;= 0, ABS(ROUND(VALUE(SUBSTITUTE(連結実質赤字比率に係る赤字・黒字の構成分析!H$39,"▲", "-")), 2)), NA())</f>
        <v>#N/A</v>
      </c>
      <c r="H31" s="181">
        <f>IF(ROUND(VALUE(SUBSTITUTE(連結実質赤字比率に係る赤字・黒字の構成分析!I$39,"▲", "-")), 2) &lt; 0, ABS(ROUND(VALUE(SUBSTITUTE(連結実質赤字比率に係る赤字・黒字の構成分析!I$39,"▲", "-")), 2)), NA())</f>
        <v>0.01</v>
      </c>
      <c r="I31" s="181" t="e">
        <f>IF(ROUND(VALUE(SUBSTITUTE(連結実質赤字比率に係る赤字・黒字の構成分析!I$39,"▲", "-")), 2) &gt;= 0, ABS(ROUND(VALUE(SUBSTITUTE(連結実質赤字比率に係る赤字・黒字の構成分析!I$39,"▲", "-")), 2)), NA())</f>
        <v>#N/A</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0.47</v>
      </c>
    </row>
    <row r="32" spans="1:11" x14ac:dyDescent="0.15">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0.73</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4.3099999999999996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5.54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8.0500000000000007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8.4600000000000009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8.84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2814</v>
      </c>
      <c r="E42" s="182"/>
      <c r="F42" s="182"/>
      <c r="G42" s="182">
        <f>'実質公債費比率（分子）の構造'!L$52</f>
        <v>2706</v>
      </c>
      <c r="H42" s="182"/>
      <c r="I42" s="182"/>
      <c r="J42" s="182">
        <f>'実質公債費比率（分子）の構造'!M$52</f>
        <v>2688</v>
      </c>
      <c r="K42" s="182"/>
      <c r="L42" s="182"/>
      <c r="M42" s="182">
        <f>'実質公債費比率（分子）の構造'!N$52</f>
        <v>2647</v>
      </c>
      <c r="N42" s="182"/>
      <c r="O42" s="182"/>
      <c r="P42" s="182">
        <f>'実質公債費比率（分子）の構造'!O$52</f>
        <v>2952</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96</v>
      </c>
      <c r="C44" s="182"/>
      <c r="D44" s="182"/>
      <c r="E44" s="182">
        <f>'実質公債費比率（分子）の構造'!L$50</f>
        <v>118</v>
      </c>
      <c r="F44" s="182"/>
      <c r="G44" s="182"/>
      <c r="H44" s="182">
        <f>'実質公債費比率（分子）の構造'!M$50</f>
        <v>82</v>
      </c>
      <c r="I44" s="182"/>
      <c r="J44" s="182"/>
      <c r="K44" s="182">
        <f>'実質公債費比率（分子）の構造'!N$50</f>
        <v>116</v>
      </c>
      <c r="L44" s="182"/>
      <c r="M44" s="182"/>
      <c r="N44" s="182">
        <f>'実質公債費比率（分子）の構造'!O$50</f>
        <v>155</v>
      </c>
      <c r="O44" s="182"/>
      <c r="P44" s="182"/>
    </row>
    <row r="45" spans="1:16" x14ac:dyDescent="0.15">
      <c r="A45" s="182" t="s">
        <v>66</v>
      </c>
      <c r="B45" s="182">
        <f>'実質公債費比率（分子）の構造'!K$49</f>
        <v>193</v>
      </c>
      <c r="C45" s="182"/>
      <c r="D45" s="182"/>
      <c r="E45" s="182">
        <f>'実質公債費比率（分子）の構造'!L$49</f>
        <v>88</v>
      </c>
      <c r="F45" s="182"/>
      <c r="G45" s="182"/>
      <c r="H45" s="182">
        <f>'実質公債費比率（分子）の構造'!M$49</f>
        <v>0</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874</v>
      </c>
      <c r="C46" s="182"/>
      <c r="D46" s="182"/>
      <c r="E46" s="182">
        <f>'実質公債費比率（分子）の構造'!L$48</f>
        <v>797</v>
      </c>
      <c r="F46" s="182"/>
      <c r="G46" s="182"/>
      <c r="H46" s="182">
        <f>'実質公債費比率（分子）の構造'!M$48</f>
        <v>945</v>
      </c>
      <c r="I46" s="182"/>
      <c r="J46" s="182"/>
      <c r="K46" s="182">
        <f>'実質公債費比率（分子）の構造'!N$48</f>
        <v>906</v>
      </c>
      <c r="L46" s="182"/>
      <c r="M46" s="182"/>
      <c r="N46" s="182">
        <f>'実質公債費比率（分子）の構造'!O$48</f>
        <v>908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2702</v>
      </c>
      <c r="C49" s="182"/>
      <c r="D49" s="182"/>
      <c r="E49" s="182">
        <f>'実質公債費比率（分子）の構造'!L$45</f>
        <v>2639</v>
      </c>
      <c r="F49" s="182"/>
      <c r="G49" s="182"/>
      <c r="H49" s="182">
        <f>'実質公債費比率（分子）の構造'!M$45</f>
        <v>2714</v>
      </c>
      <c r="I49" s="182"/>
      <c r="J49" s="182"/>
      <c r="K49" s="182">
        <f>'実質公債費比率（分子）の構造'!N$45</f>
        <v>2899</v>
      </c>
      <c r="L49" s="182"/>
      <c r="M49" s="182"/>
      <c r="N49" s="182">
        <f>'実質公債費比率（分子）の構造'!O$45</f>
        <v>3050</v>
      </c>
      <c r="O49" s="182"/>
      <c r="P49" s="182"/>
    </row>
    <row r="50" spans="1:16" x14ac:dyDescent="0.15">
      <c r="A50" s="182" t="s">
        <v>71</v>
      </c>
      <c r="B50" s="182" t="e">
        <f>NA()</f>
        <v>#N/A</v>
      </c>
      <c r="C50" s="182">
        <f>IF(ISNUMBER('実質公債費比率（分子）の構造'!K$53),'実質公債費比率（分子）の構造'!K$53,NA())</f>
        <v>1051</v>
      </c>
      <c r="D50" s="182" t="e">
        <f>NA()</f>
        <v>#N/A</v>
      </c>
      <c r="E50" s="182" t="e">
        <f>NA()</f>
        <v>#N/A</v>
      </c>
      <c r="F50" s="182">
        <f>IF(ISNUMBER('実質公債費比率（分子）の構造'!L$53),'実質公債費比率（分子）の構造'!L$53,NA())</f>
        <v>936</v>
      </c>
      <c r="G50" s="182" t="e">
        <f>NA()</f>
        <v>#N/A</v>
      </c>
      <c r="H50" s="182" t="e">
        <f>NA()</f>
        <v>#N/A</v>
      </c>
      <c r="I50" s="182">
        <f>IF(ISNUMBER('実質公債費比率（分子）の構造'!M$53),'実質公債費比率（分子）の構造'!M$53,NA())</f>
        <v>1053</v>
      </c>
      <c r="J50" s="182" t="e">
        <f>NA()</f>
        <v>#N/A</v>
      </c>
      <c r="K50" s="182" t="e">
        <f>NA()</f>
        <v>#N/A</v>
      </c>
      <c r="L50" s="182">
        <f>IF(ISNUMBER('実質公債費比率（分子）の構造'!N$53),'実質公債費比率（分子）の構造'!N$53,NA())</f>
        <v>1275</v>
      </c>
      <c r="M50" s="182" t="e">
        <f>NA()</f>
        <v>#N/A</v>
      </c>
      <c r="N50" s="182" t="e">
        <f>NA()</f>
        <v>#N/A</v>
      </c>
      <c r="O50" s="182">
        <f>IF(ISNUMBER('実質公債費比率（分子）の構造'!O$53),'実質公債費比率（分子）の構造'!O$53,NA())</f>
        <v>1162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28771</v>
      </c>
      <c r="E56" s="181"/>
      <c r="F56" s="181"/>
      <c r="G56" s="181">
        <f>'将来負担比率（分子）の構造'!J$52</f>
        <v>30384</v>
      </c>
      <c r="H56" s="181"/>
      <c r="I56" s="181"/>
      <c r="J56" s="181">
        <f>'将来負担比率（分子）の構造'!K$52</f>
        <v>31591</v>
      </c>
      <c r="K56" s="181"/>
      <c r="L56" s="181"/>
      <c r="M56" s="181">
        <f>'将来負担比率（分子）の構造'!L$52</f>
        <v>32461</v>
      </c>
      <c r="N56" s="181"/>
      <c r="O56" s="181"/>
      <c r="P56" s="181">
        <f>'将来負担比率（分子）の構造'!M$52</f>
        <v>33590</v>
      </c>
    </row>
    <row r="57" spans="1:16" x14ac:dyDescent="0.15">
      <c r="A57" s="181" t="s">
        <v>42</v>
      </c>
      <c r="B57" s="181"/>
      <c r="C57" s="181"/>
      <c r="D57" s="181">
        <f>'将来負担比率（分子）の構造'!I$51</f>
        <v>172</v>
      </c>
      <c r="E57" s="181"/>
      <c r="F57" s="181"/>
      <c r="G57" s="181">
        <f>'将来負担比率（分子）の構造'!J$51</f>
        <v>123</v>
      </c>
      <c r="H57" s="181"/>
      <c r="I57" s="181"/>
      <c r="J57" s="181">
        <f>'将来負担比率（分子）の構造'!K$51</f>
        <v>111</v>
      </c>
      <c r="K57" s="181"/>
      <c r="L57" s="181"/>
      <c r="M57" s="181">
        <f>'将来負担比率（分子）の構造'!L$51</f>
        <v>172</v>
      </c>
      <c r="N57" s="181"/>
      <c r="O57" s="181"/>
      <c r="P57" s="181">
        <f>'将来負担比率（分子）の構造'!M$51</f>
        <v>316</v>
      </c>
    </row>
    <row r="58" spans="1:16" x14ac:dyDescent="0.15">
      <c r="A58" s="181" t="s">
        <v>41</v>
      </c>
      <c r="B58" s="181"/>
      <c r="C58" s="181"/>
      <c r="D58" s="181">
        <f>'将来負担比率（分子）の構造'!I$50</f>
        <v>11709</v>
      </c>
      <c r="E58" s="181"/>
      <c r="F58" s="181"/>
      <c r="G58" s="181">
        <f>'将来負担比率（分子）の構造'!J$50</f>
        <v>13569</v>
      </c>
      <c r="H58" s="181"/>
      <c r="I58" s="181"/>
      <c r="J58" s="181">
        <f>'将来負担比率（分子）の構造'!K$50</f>
        <v>14431</v>
      </c>
      <c r="K58" s="181"/>
      <c r="L58" s="181"/>
      <c r="M58" s="181">
        <f>'将来負担比率（分子）の構造'!L$50</f>
        <v>15562</v>
      </c>
      <c r="N58" s="181"/>
      <c r="O58" s="181"/>
      <c r="P58" s="181">
        <f>'将来負担比率（分子）の構造'!M$50</f>
        <v>16480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3809</v>
      </c>
      <c r="C62" s="181"/>
      <c r="D62" s="181"/>
      <c r="E62" s="181">
        <f>'将来負担比率（分子）の構造'!J$45</f>
        <v>3558</v>
      </c>
      <c r="F62" s="181"/>
      <c r="G62" s="181"/>
      <c r="H62" s="181">
        <f>'将来負担比率（分子）の構造'!K$45</f>
        <v>3208</v>
      </c>
      <c r="I62" s="181"/>
      <c r="J62" s="181"/>
      <c r="K62" s="181">
        <f>'将来負担比率（分子）の構造'!L$45</f>
        <v>2819</v>
      </c>
      <c r="L62" s="181"/>
      <c r="M62" s="181"/>
      <c r="N62" s="181">
        <f>'将来負担比率（分子）の構造'!M$45</f>
        <v>2611</v>
      </c>
      <c r="O62" s="181"/>
      <c r="P62" s="181"/>
    </row>
    <row r="63" spans="1:16" x14ac:dyDescent="0.15">
      <c r="A63" s="181" t="s">
        <v>34</v>
      </c>
      <c r="B63" s="181">
        <f>'将来負担比率（分子）の構造'!I$44</f>
        <v>518</v>
      </c>
      <c r="C63" s="181"/>
      <c r="D63" s="181"/>
      <c r="E63" s="181">
        <f>'将来負担比率（分子）の構造'!J$44</f>
        <v>475</v>
      </c>
      <c r="F63" s="181"/>
      <c r="G63" s="181"/>
      <c r="H63" s="181">
        <f>'将来負担比率（分子）の構造'!K$44</f>
        <v>754</v>
      </c>
      <c r="I63" s="181"/>
      <c r="J63" s="181"/>
      <c r="K63" s="181">
        <f>'将来負担比率（分子）の構造'!L$44</f>
        <v>1061</v>
      </c>
      <c r="L63" s="181"/>
      <c r="M63" s="181"/>
      <c r="N63" s="181">
        <f>'将来負担比率（分子）の構造'!M$44</f>
        <v>1204</v>
      </c>
      <c r="O63" s="181"/>
      <c r="P63" s="181"/>
    </row>
    <row r="64" spans="1:16" x14ac:dyDescent="0.15">
      <c r="A64" s="181" t="s">
        <v>33</v>
      </c>
      <c r="B64" s="181">
        <f>'将来負担比率（分子）の構造'!I$43</f>
        <v>13126</v>
      </c>
      <c r="C64" s="181"/>
      <c r="D64" s="181"/>
      <c r="E64" s="181">
        <f>'将来負担比率（分子）の構造'!J$43</f>
        <v>12667</v>
      </c>
      <c r="F64" s="181"/>
      <c r="G64" s="181"/>
      <c r="H64" s="181">
        <f>'将来負担比率（分子）の構造'!K$43</f>
        <v>12576</v>
      </c>
      <c r="I64" s="181"/>
      <c r="J64" s="181"/>
      <c r="K64" s="181">
        <f>'将来負担比率（分子）の構造'!L$43</f>
        <v>12124</v>
      </c>
      <c r="L64" s="181"/>
      <c r="M64" s="181"/>
      <c r="N64" s="181">
        <f>'将来負担比率（分子）の構造'!M$43</f>
        <v>12172</v>
      </c>
      <c r="O64" s="181"/>
      <c r="P64" s="181"/>
    </row>
    <row r="65" spans="1:16" x14ac:dyDescent="0.15">
      <c r="A65" s="181" t="s">
        <v>32</v>
      </c>
      <c r="B65" s="181">
        <f>'将来負担比率（分子）の構造'!I$42</f>
        <v>12</v>
      </c>
      <c r="C65" s="181"/>
      <c r="D65" s="181"/>
      <c r="E65" s="181">
        <f>'将来負担比率（分子）の構造'!J$42</f>
        <v>8</v>
      </c>
      <c r="F65" s="181"/>
      <c r="G65" s="181"/>
      <c r="H65" s="181">
        <f>'将来負担比率（分子）の構造'!K$42</f>
        <v>1</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27124</v>
      </c>
      <c r="C66" s="181"/>
      <c r="D66" s="181"/>
      <c r="E66" s="181">
        <f>'将来負担比率（分子）の構造'!J$41</f>
        <v>29651</v>
      </c>
      <c r="F66" s="181"/>
      <c r="G66" s="181"/>
      <c r="H66" s="181">
        <f>'将来負担比率（分子）の構造'!K$41</f>
        <v>31192</v>
      </c>
      <c r="I66" s="181"/>
      <c r="J66" s="181"/>
      <c r="K66" s="181">
        <f>'将来負担比率（分子）の構造'!L$41</f>
        <v>31459</v>
      </c>
      <c r="L66" s="181"/>
      <c r="M66" s="181"/>
      <c r="N66" s="181">
        <f>'将来負担比率（分子）の構造'!M$41</f>
        <v>31428</v>
      </c>
      <c r="O66" s="181"/>
      <c r="P66" s="181"/>
    </row>
    <row r="67" spans="1:16" x14ac:dyDescent="0.15">
      <c r="A67" s="181" t="s">
        <v>75</v>
      </c>
      <c r="B67" s="181" t="e">
        <f>NA()</f>
        <v>#N/A</v>
      </c>
      <c r="C67" s="181">
        <f>IF(ISNUMBER('将来負担比率（分子）の構造'!I$53), IF('将来負担比率（分子）の構造'!I$53 &lt; 0, 0, '将来負担比率（分子）の構造'!I$53), NA())</f>
        <v>3936</v>
      </c>
      <c r="D67" s="181" t="e">
        <f>NA()</f>
        <v>#N/A</v>
      </c>
      <c r="E67" s="181" t="e">
        <f>NA()</f>
        <v>#N/A</v>
      </c>
      <c r="F67" s="181">
        <f>IF(ISNUMBER('将来負担比率（分子）の構造'!J$53), IF('将来負担比率（分子）の構造'!J$53 &lt; 0, 0, '将来負担比率（分子）の構造'!J$53), NA())</f>
        <v>2284</v>
      </c>
      <c r="G67" s="181" t="e">
        <f>NA()</f>
        <v>#N/A</v>
      </c>
      <c r="H67" s="181" t="e">
        <f>NA()</f>
        <v>#N/A</v>
      </c>
      <c r="I67" s="181">
        <f>IF(ISNUMBER('将来負担比率（分子）の構造'!K$53), IF('将来負担比率（分子）の構造'!K$53 &lt; 0, 0, '将来負担比率（分子）の構造'!K$53), NA())</f>
        <v>1599</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3996</v>
      </c>
      <c r="C72" s="185">
        <f>基金残高に係る経年分析!G55</f>
        <v>4041</v>
      </c>
      <c r="D72" s="185">
        <f>基金残高に係る経年分析!H55</f>
        <v>4312</v>
      </c>
    </row>
    <row r="73" spans="1:16" x14ac:dyDescent="0.15">
      <c r="A73" s="184" t="s">
        <v>78</v>
      </c>
      <c r="B73" s="185">
        <f>基金残高に係る経年分析!F56</f>
        <v>2380</v>
      </c>
      <c r="C73" s="185">
        <f>基金残高に係る経年分析!G56</f>
        <v>2792</v>
      </c>
      <c r="D73" s="185">
        <f>基金残高に係る経年分析!H56</f>
        <v>2802</v>
      </c>
    </row>
    <row r="74" spans="1:16" x14ac:dyDescent="0.15">
      <c r="A74" s="184" t="s">
        <v>79</v>
      </c>
      <c r="B74" s="185">
        <f>基金残高に係る経年分析!F57</f>
        <v>9682</v>
      </c>
      <c r="C74" s="185">
        <f>基金残高に係る経年分析!G57</f>
        <v>10260</v>
      </c>
      <c r="D74" s="185">
        <f>基金残高に係る経年分析!H57</f>
        <v>10781</v>
      </c>
    </row>
  </sheetData>
  <sheetProtection algorithmName="SHA-512" hashValue="hxchOk8wIVCdnXaHbCvA76efT4+fUGPUxqzZZDw/RbiNuBMB75uTa+0ZUQdUOWzCFQ8hmnM+Z489YjCWfBdilA==" saltValue="lXzWQkVg0/ZmJ5CPRBj2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226</v>
      </c>
      <c r="C5" s="709"/>
      <c r="D5" s="709"/>
      <c r="E5" s="709"/>
      <c r="F5" s="709"/>
      <c r="G5" s="709"/>
      <c r="H5" s="709"/>
      <c r="I5" s="709"/>
      <c r="J5" s="709"/>
      <c r="K5" s="709"/>
      <c r="L5" s="709"/>
      <c r="M5" s="709"/>
      <c r="N5" s="709"/>
      <c r="O5" s="709"/>
      <c r="P5" s="709"/>
      <c r="Q5" s="710"/>
      <c r="R5" s="697">
        <v>7042627</v>
      </c>
      <c r="S5" s="698"/>
      <c r="T5" s="698"/>
      <c r="U5" s="698"/>
      <c r="V5" s="698"/>
      <c r="W5" s="698"/>
      <c r="X5" s="698"/>
      <c r="Y5" s="741"/>
      <c r="Z5" s="759">
        <v>15.2</v>
      </c>
      <c r="AA5" s="759"/>
      <c r="AB5" s="759"/>
      <c r="AC5" s="759"/>
      <c r="AD5" s="760">
        <v>7042627</v>
      </c>
      <c r="AE5" s="760"/>
      <c r="AF5" s="760"/>
      <c r="AG5" s="760"/>
      <c r="AH5" s="760"/>
      <c r="AI5" s="760"/>
      <c r="AJ5" s="760"/>
      <c r="AK5" s="760"/>
      <c r="AL5" s="742">
        <v>47.4</v>
      </c>
      <c r="AM5" s="713"/>
      <c r="AN5" s="713"/>
      <c r="AO5" s="743"/>
      <c r="AP5" s="708" t="s">
        <v>227</v>
      </c>
      <c r="AQ5" s="709"/>
      <c r="AR5" s="709"/>
      <c r="AS5" s="709"/>
      <c r="AT5" s="709"/>
      <c r="AU5" s="709"/>
      <c r="AV5" s="709"/>
      <c r="AW5" s="709"/>
      <c r="AX5" s="709"/>
      <c r="AY5" s="709"/>
      <c r="AZ5" s="709"/>
      <c r="BA5" s="709"/>
      <c r="BB5" s="709"/>
      <c r="BC5" s="709"/>
      <c r="BD5" s="709"/>
      <c r="BE5" s="709"/>
      <c r="BF5" s="710"/>
      <c r="BG5" s="642">
        <v>7026658</v>
      </c>
      <c r="BH5" s="643"/>
      <c r="BI5" s="643"/>
      <c r="BJ5" s="643"/>
      <c r="BK5" s="643"/>
      <c r="BL5" s="643"/>
      <c r="BM5" s="643"/>
      <c r="BN5" s="644"/>
      <c r="BO5" s="675">
        <v>99.8</v>
      </c>
      <c r="BP5" s="675"/>
      <c r="BQ5" s="675"/>
      <c r="BR5" s="675"/>
      <c r="BS5" s="676">
        <v>348762</v>
      </c>
      <c r="BT5" s="676"/>
      <c r="BU5" s="676"/>
      <c r="BV5" s="676"/>
      <c r="BW5" s="676"/>
      <c r="BX5" s="676"/>
      <c r="BY5" s="676"/>
      <c r="BZ5" s="676"/>
      <c r="CA5" s="676"/>
      <c r="CB5" s="739"/>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314112</v>
      </c>
      <c r="S6" s="643"/>
      <c r="T6" s="643"/>
      <c r="U6" s="643"/>
      <c r="V6" s="643"/>
      <c r="W6" s="643"/>
      <c r="X6" s="643"/>
      <c r="Y6" s="644"/>
      <c r="Z6" s="675">
        <v>0.7</v>
      </c>
      <c r="AA6" s="675"/>
      <c r="AB6" s="675"/>
      <c r="AC6" s="675"/>
      <c r="AD6" s="676">
        <v>314112</v>
      </c>
      <c r="AE6" s="676"/>
      <c r="AF6" s="676"/>
      <c r="AG6" s="676"/>
      <c r="AH6" s="676"/>
      <c r="AI6" s="676"/>
      <c r="AJ6" s="676"/>
      <c r="AK6" s="676"/>
      <c r="AL6" s="645">
        <v>2.1</v>
      </c>
      <c r="AM6" s="646"/>
      <c r="AN6" s="646"/>
      <c r="AO6" s="677"/>
      <c r="AP6" s="639" t="s">
        <v>232</v>
      </c>
      <c r="AQ6" s="640"/>
      <c r="AR6" s="640"/>
      <c r="AS6" s="640"/>
      <c r="AT6" s="640"/>
      <c r="AU6" s="640"/>
      <c r="AV6" s="640"/>
      <c r="AW6" s="640"/>
      <c r="AX6" s="640"/>
      <c r="AY6" s="640"/>
      <c r="AZ6" s="640"/>
      <c r="BA6" s="640"/>
      <c r="BB6" s="640"/>
      <c r="BC6" s="640"/>
      <c r="BD6" s="640"/>
      <c r="BE6" s="640"/>
      <c r="BF6" s="641"/>
      <c r="BG6" s="642">
        <v>7026658</v>
      </c>
      <c r="BH6" s="643"/>
      <c r="BI6" s="643"/>
      <c r="BJ6" s="643"/>
      <c r="BK6" s="643"/>
      <c r="BL6" s="643"/>
      <c r="BM6" s="643"/>
      <c r="BN6" s="644"/>
      <c r="BO6" s="675">
        <v>99.8</v>
      </c>
      <c r="BP6" s="675"/>
      <c r="BQ6" s="675"/>
      <c r="BR6" s="675"/>
      <c r="BS6" s="676">
        <v>348762</v>
      </c>
      <c r="BT6" s="676"/>
      <c r="BU6" s="676"/>
      <c r="BV6" s="676"/>
      <c r="BW6" s="676"/>
      <c r="BX6" s="676"/>
      <c r="BY6" s="676"/>
      <c r="BZ6" s="676"/>
      <c r="CA6" s="676"/>
      <c r="CB6" s="739"/>
      <c r="CD6" s="700" t="s">
        <v>233</v>
      </c>
      <c r="CE6" s="701"/>
      <c r="CF6" s="701"/>
      <c r="CG6" s="701"/>
      <c r="CH6" s="701"/>
      <c r="CI6" s="701"/>
      <c r="CJ6" s="701"/>
      <c r="CK6" s="701"/>
      <c r="CL6" s="701"/>
      <c r="CM6" s="701"/>
      <c r="CN6" s="701"/>
      <c r="CO6" s="701"/>
      <c r="CP6" s="701"/>
      <c r="CQ6" s="702"/>
      <c r="CR6" s="642">
        <v>194224</v>
      </c>
      <c r="CS6" s="643"/>
      <c r="CT6" s="643"/>
      <c r="CU6" s="643"/>
      <c r="CV6" s="643"/>
      <c r="CW6" s="643"/>
      <c r="CX6" s="643"/>
      <c r="CY6" s="644"/>
      <c r="CZ6" s="742">
        <v>0.4</v>
      </c>
      <c r="DA6" s="713"/>
      <c r="DB6" s="713"/>
      <c r="DC6" s="745"/>
      <c r="DD6" s="648" t="s">
        <v>131</v>
      </c>
      <c r="DE6" s="643"/>
      <c r="DF6" s="643"/>
      <c r="DG6" s="643"/>
      <c r="DH6" s="643"/>
      <c r="DI6" s="643"/>
      <c r="DJ6" s="643"/>
      <c r="DK6" s="643"/>
      <c r="DL6" s="643"/>
      <c r="DM6" s="643"/>
      <c r="DN6" s="643"/>
      <c r="DO6" s="643"/>
      <c r="DP6" s="644"/>
      <c r="DQ6" s="648">
        <v>194222</v>
      </c>
      <c r="DR6" s="643"/>
      <c r="DS6" s="643"/>
      <c r="DT6" s="643"/>
      <c r="DU6" s="643"/>
      <c r="DV6" s="643"/>
      <c r="DW6" s="643"/>
      <c r="DX6" s="643"/>
      <c r="DY6" s="643"/>
      <c r="DZ6" s="643"/>
      <c r="EA6" s="643"/>
      <c r="EB6" s="643"/>
      <c r="EC6" s="689"/>
    </row>
    <row r="7" spans="2:143" ht="11.25" customHeight="1" x14ac:dyDescent="0.15">
      <c r="B7" s="639" t="s">
        <v>234</v>
      </c>
      <c r="C7" s="640"/>
      <c r="D7" s="640"/>
      <c r="E7" s="640"/>
      <c r="F7" s="640"/>
      <c r="G7" s="640"/>
      <c r="H7" s="640"/>
      <c r="I7" s="640"/>
      <c r="J7" s="640"/>
      <c r="K7" s="640"/>
      <c r="L7" s="640"/>
      <c r="M7" s="640"/>
      <c r="N7" s="640"/>
      <c r="O7" s="640"/>
      <c r="P7" s="640"/>
      <c r="Q7" s="641"/>
      <c r="R7" s="642">
        <v>3549</v>
      </c>
      <c r="S7" s="643"/>
      <c r="T7" s="643"/>
      <c r="U7" s="643"/>
      <c r="V7" s="643"/>
      <c r="W7" s="643"/>
      <c r="X7" s="643"/>
      <c r="Y7" s="644"/>
      <c r="Z7" s="675">
        <v>0</v>
      </c>
      <c r="AA7" s="675"/>
      <c r="AB7" s="675"/>
      <c r="AC7" s="675"/>
      <c r="AD7" s="676">
        <v>3549</v>
      </c>
      <c r="AE7" s="676"/>
      <c r="AF7" s="676"/>
      <c r="AG7" s="676"/>
      <c r="AH7" s="676"/>
      <c r="AI7" s="676"/>
      <c r="AJ7" s="676"/>
      <c r="AK7" s="676"/>
      <c r="AL7" s="645">
        <v>0</v>
      </c>
      <c r="AM7" s="646"/>
      <c r="AN7" s="646"/>
      <c r="AO7" s="677"/>
      <c r="AP7" s="639" t="s">
        <v>235</v>
      </c>
      <c r="AQ7" s="640"/>
      <c r="AR7" s="640"/>
      <c r="AS7" s="640"/>
      <c r="AT7" s="640"/>
      <c r="AU7" s="640"/>
      <c r="AV7" s="640"/>
      <c r="AW7" s="640"/>
      <c r="AX7" s="640"/>
      <c r="AY7" s="640"/>
      <c r="AZ7" s="640"/>
      <c r="BA7" s="640"/>
      <c r="BB7" s="640"/>
      <c r="BC7" s="640"/>
      <c r="BD7" s="640"/>
      <c r="BE7" s="640"/>
      <c r="BF7" s="641"/>
      <c r="BG7" s="642">
        <v>2670392</v>
      </c>
      <c r="BH7" s="643"/>
      <c r="BI7" s="643"/>
      <c r="BJ7" s="643"/>
      <c r="BK7" s="643"/>
      <c r="BL7" s="643"/>
      <c r="BM7" s="643"/>
      <c r="BN7" s="644"/>
      <c r="BO7" s="675">
        <v>37.9</v>
      </c>
      <c r="BP7" s="675"/>
      <c r="BQ7" s="675"/>
      <c r="BR7" s="675"/>
      <c r="BS7" s="676">
        <v>106267</v>
      </c>
      <c r="BT7" s="676"/>
      <c r="BU7" s="676"/>
      <c r="BV7" s="676"/>
      <c r="BW7" s="676"/>
      <c r="BX7" s="676"/>
      <c r="BY7" s="676"/>
      <c r="BZ7" s="676"/>
      <c r="CA7" s="676"/>
      <c r="CB7" s="739"/>
      <c r="CD7" s="681" t="s">
        <v>236</v>
      </c>
      <c r="CE7" s="682"/>
      <c r="CF7" s="682"/>
      <c r="CG7" s="682"/>
      <c r="CH7" s="682"/>
      <c r="CI7" s="682"/>
      <c r="CJ7" s="682"/>
      <c r="CK7" s="682"/>
      <c r="CL7" s="682"/>
      <c r="CM7" s="682"/>
      <c r="CN7" s="682"/>
      <c r="CO7" s="682"/>
      <c r="CP7" s="682"/>
      <c r="CQ7" s="683"/>
      <c r="CR7" s="642">
        <v>13179726</v>
      </c>
      <c r="CS7" s="643"/>
      <c r="CT7" s="643"/>
      <c r="CU7" s="643"/>
      <c r="CV7" s="643"/>
      <c r="CW7" s="643"/>
      <c r="CX7" s="643"/>
      <c r="CY7" s="644"/>
      <c r="CZ7" s="675">
        <v>29.5</v>
      </c>
      <c r="DA7" s="675"/>
      <c r="DB7" s="675"/>
      <c r="DC7" s="675"/>
      <c r="DD7" s="648">
        <v>767943</v>
      </c>
      <c r="DE7" s="643"/>
      <c r="DF7" s="643"/>
      <c r="DG7" s="643"/>
      <c r="DH7" s="643"/>
      <c r="DI7" s="643"/>
      <c r="DJ7" s="643"/>
      <c r="DK7" s="643"/>
      <c r="DL7" s="643"/>
      <c r="DM7" s="643"/>
      <c r="DN7" s="643"/>
      <c r="DO7" s="643"/>
      <c r="DP7" s="644"/>
      <c r="DQ7" s="648">
        <v>3020786</v>
      </c>
      <c r="DR7" s="643"/>
      <c r="DS7" s="643"/>
      <c r="DT7" s="643"/>
      <c r="DU7" s="643"/>
      <c r="DV7" s="643"/>
      <c r="DW7" s="643"/>
      <c r="DX7" s="643"/>
      <c r="DY7" s="643"/>
      <c r="DZ7" s="643"/>
      <c r="EA7" s="643"/>
      <c r="EB7" s="643"/>
      <c r="EC7" s="689"/>
    </row>
    <row r="8" spans="2:143" ht="11.25" customHeight="1" x14ac:dyDescent="0.15">
      <c r="B8" s="639" t="s">
        <v>237</v>
      </c>
      <c r="C8" s="640"/>
      <c r="D8" s="640"/>
      <c r="E8" s="640"/>
      <c r="F8" s="640"/>
      <c r="G8" s="640"/>
      <c r="H8" s="640"/>
      <c r="I8" s="640"/>
      <c r="J8" s="640"/>
      <c r="K8" s="640"/>
      <c r="L8" s="640"/>
      <c r="M8" s="640"/>
      <c r="N8" s="640"/>
      <c r="O8" s="640"/>
      <c r="P8" s="640"/>
      <c r="Q8" s="641"/>
      <c r="R8" s="642">
        <v>17801</v>
      </c>
      <c r="S8" s="643"/>
      <c r="T8" s="643"/>
      <c r="U8" s="643"/>
      <c r="V8" s="643"/>
      <c r="W8" s="643"/>
      <c r="X8" s="643"/>
      <c r="Y8" s="644"/>
      <c r="Z8" s="675">
        <v>0</v>
      </c>
      <c r="AA8" s="675"/>
      <c r="AB8" s="675"/>
      <c r="AC8" s="675"/>
      <c r="AD8" s="676">
        <v>17801</v>
      </c>
      <c r="AE8" s="676"/>
      <c r="AF8" s="676"/>
      <c r="AG8" s="676"/>
      <c r="AH8" s="676"/>
      <c r="AI8" s="676"/>
      <c r="AJ8" s="676"/>
      <c r="AK8" s="676"/>
      <c r="AL8" s="645">
        <v>0.1</v>
      </c>
      <c r="AM8" s="646"/>
      <c r="AN8" s="646"/>
      <c r="AO8" s="677"/>
      <c r="AP8" s="639" t="s">
        <v>238</v>
      </c>
      <c r="AQ8" s="640"/>
      <c r="AR8" s="640"/>
      <c r="AS8" s="640"/>
      <c r="AT8" s="640"/>
      <c r="AU8" s="640"/>
      <c r="AV8" s="640"/>
      <c r="AW8" s="640"/>
      <c r="AX8" s="640"/>
      <c r="AY8" s="640"/>
      <c r="AZ8" s="640"/>
      <c r="BA8" s="640"/>
      <c r="BB8" s="640"/>
      <c r="BC8" s="640"/>
      <c r="BD8" s="640"/>
      <c r="BE8" s="640"/>
      <c r="BF8" s="641"/>
      <c r="BG8" s="642">
        <v>90510</v>
      </c>
      <c r="BH8" s="643"/>
      <c r="BI8" s="643"/>
      <c r="BJ8" s="643"/>
      <c r="BK8" s="643"/>
      <c r="BL8" s="643"/>
      <c r="BM8" s="643"/>
      <c r="BN8" s="644"/>
      <c r="BO8" s="675">
        <v>1.3</v>
      </c>
      <c r="BP8" s="675"/>
      <c r="BQ8" s="675"/>
      <c r="BR8" s="675"/>
      <c r="BS8" s="648" t="s">
        <v>131</v>
      </c>
      <c r="BT8" s="643"/>
      <c r="BU8" s="643"/>
      <c r="BV8" s="643"/>
      <c r="BW8" s="643"/>
      <c r="BX8" s="643"/>
      <c r="BY8" s="643"/>
      <c r="BZ8" s="643"/>
      <c r="CA8" s="643"/>
      <c r="CB8" s="689"/>
      <c r="CD8" s="681" t="s">
        <v>239</v>
      </c>
      <c r="CE8" s="682"/>
      <c r="CF8" s="682"/>
      <c r="CG8" s="682"/>
      <c r="CH8" s="682"/>
      <c r="CI8" s="682"/>
      <c r="CJ8" s="682"/>
      <c r="CK8" s="682"/>
      <c r="CL8" s="682"/>
      <c r="CM8" s="682"/>
      <c r="CN8" s="682"/>
      <c r="CO8" s="682"/>
      <c r="CP8" s="682"/>
      <c r="CQ8" s="683"/>
      <c r="CR8" s="642">
        <v>9390655</v>
      </c>
      <c r="CS8" s="643"/>
      <c r="CT8" s="643"/>
      <c r="CU8" s="643"/>
      <c r="CV8" s="643"/>
      <c r="CW8" s="643"/>
      <c r="CX8" s="643"/>
      <c r="CY8" s="644"/>
      <c r="CZ8" s="675">
        <v>21</v>
      </c>
      <c r="DA8" s="675"/>
      <c r="DB8" s="675"/>
      <c r="DC8" s="675"/>
      <c r="DD8" s="648">
        <v>374803</v>
      </c>
      <c r="DE8" s="643"/>
      <c r="DF8" s="643"/>
      <c r="DG8" s="643"/>
      <c r="DH8" s="643"/>
      <c r="DI8" s="643"/>
      <c r="DJ8" s="643"/>
      <c r="DK8" s="643"/>
      <c r="DL8" s="643"/>
      <c r="DM8" s="643"/>
      <c r="DN8" s="643"/>
      <c r="DO8" s="643"/>
      <c r="DP8" s="644"/>
      <c r="DQ8" s="648">
        <v>4645423</v>
      </c>
      <c r="DR8" s="643"/>
      <c r="DS8" s="643"/>
      <c r="DT8" s="643"/>
      <c r="DU8" s="643"/>
      <c r="DV8" s="643"/>
      <c r="DW8" s="643"/>
      <c r="DX8" s="643"/>
      <c r="DY8" s="643"/>
      <c r="DZ8" s="643"/>
      <c r="EA8" s="643"/>
      <c r="EB8" s="643"/>
      <c r="EC8" s="689"/>
    </row>
    <row r="9" spans="2:143" ht="11.25" customHeight="1" x14ac:dyDescent="0.15">
      <c r="B9" s="639" t="s">
        <v>240</v>
      </c>
      <c r="C9" s="640"/>
      <c r="D9" s="640"/>
      <c r="E9" s="640"/>
      <c r="F9" s="640"/>
      <c r="G9" s="640"/>
      <c r="H9" s="640"/>
      <c r="I9" s="640"/>
      <c r="J9" s="640"/>
      <c r="K9" s="640"/>
      <c r="L9" s="640"/>
      <c r="M9" s="640"/>
      <c r="N9" s="640"/>
      <c r="O9" s="640"/>
      <c r="P9" s="640"/>
      <c r="Q9" s="641"/>
      <c r="R9" s="642">
        <v>23159</v>
      </c>
      <c r="S9" s="643"/>
      <c r="T9" s="643"/>
      <c r="U9" s="643"/>
      <c r="V9" s="643"/>
      <c r="W9" s="643"/>
      <c r="X9" s="643"/>
      <c r="Y9" s="644"/>
      <c r="Z9" s="675">
        <v>0.1</v>
      </c>
      <c r="AA9" s="675"/>
      <c r="AB9" s="675"/>
      <c r="AC9" s="675"/>
      <c r="AD9" s="676">
        <v>23159</v>
      </c>
      <c r="AE9" s="676"/>
      <c r="AF9" s="676"/>
      <c r="AG9" s="676"/>
      <c r="AH9" s="676"/>
      <c r="AI9" s="676"/>
      <c r="AJ9" s="676"/>
      <c r="AK9" s="676"/>
      <c r="AL9" s="645">
        <v>0.2</v>
      </c>
      <c r="AM9" s="646"/>
      <c r="AN9" s="646"/>
      <c r="AO9" s="677"/>
      <c r="AP9" s="639" t="s">
        <v>241</v>
      </c>
      <c r="AQ9" s="640"/>
      <c r="AR9" s="640"/>
      <c r="AS9" s="640"/>
      <c r="AT9" s="640"/>
      <c r="AU9" s="640"/>
      <c r="AV9" s="640"/>
      <c r="AW9" s="640"/>
      <c r="AX9" s="640"/>
      <c r="AY9" s="640"/>
      <c r="AZ9" s="640"/>
      <c r="BA9" s="640"/>
      <c r="BB9" s="640"/>
      <c r="BC9" s="640"/>
      <c r="BD9" s="640"/>
      <c r="BE9" s="640"/>
      <c r="BF9" s="641"/>
      <c r="BG9" s="642">
        <v>1989492</v>
      </c>
      <c r="BH9" s="643"/>
      <c r="BI9" s="643"/>
      <c r="BJ9" s="643"/>
      <c r="BK9" s="643"/>
      <c r="BL9" s="643"/>
      <c r="BM9" s="643"/>
      <c r="BN9" s="644"/>
      <c r="BO9" s="675">
        <v>28.2</v>
      </c>
      <c r="BP9" s="675"/>
      <c r="BQ9" s="675"/>
      <c r="BR9" s="675"/>
      <c r="BS9" s="648" t="s">
        <v>139</v>
      </c>
      <c r="BT9" s="643"/>
      <c r="BU9" s="643"/>
      <c r="BV9" s="643"/>
      <c r="BW9" s="643"/>
      <c r="BX9" s="643"/>
      <c r="BY9" s="643"/>
      <c r="BZ9" s="643"/>
      <c r="CA9" s="643"/>
      <c r="CB9" s="689"/>
      <c r="CD9" s="681" t="s">
        <v>242</v>
      </c>
      <c r="CE9" s="682"/>
      <c r="CF9" s="682"/>
      <c r="CG9" s="682"/>
      <c r="CH9" s="682"/>
      <c r="CI9" s="682"/>
      <c r="CJ9" s="682"/>
      <c r="CK9" s="682"/>
      <c r="CL9" s="682"/>
      <c r="CM9" s="682"/>
      <c r="CN9" s="682"/>
      <c r="CO9" s="682"/>
      <c r="CP9" s="682"/>
      <c r="CQ9" s="683"/>
      <c r="CR9" s="642">
        <v>2384530</v>
      </c>
      <c r="CS9" s="643"/>
      <c r="CT9" s="643"/>
      <c r="CU9" s="643"/>
      <c r="CV9" s="643"/>
      <c r="CW9" s="643"/>
      <c r="CX9" s="643"/>
      <c r="CY9" s="644"/>
      <c r="CZ9" s="675">
        <v>5.3</v>
      </c>
      <c r="DA9" s="675"/>
      <c r="DB9" s="675"/>
      <c r="DC9" s="675"/>
      <c r="DD9" s="648">
        <v>170321</v>
      </c>
      <c r="DE9" s="643"/>
      <c r="DF9" s="643"/>
      <c r="DG9" s="643"/>
      <c r="DH9" s="643"/>
      <c r="DI9" s="643"/>
      <c r="DJ9" s="643"/>
      <c r="DK9" s="643"/>
      <c r="DL9" s="643"/>
      <c r="DM9" s="643"/>
      <c r="DN9" s="643"/>
      <c r="DO9" s="643"/>
      <c r="DP9" s="644"/>
      <c r="DQ9" s="648">
        <v>1964437</v>
      </c>
      <c r="DR9" s="643"/>
      <c r="DS9" s="643"/>
      <c r="DT9" s="643"/>
      <c r="DU9" s="643"/>
      <c r="DV9" s="643"/>
      <c r="DW9" s="643"/>
      <c r="DX9" s="643"/>
      <c r="DY9" s="643"/>
      <c r="DZ9" s="643"/>
      <c r="EA9" s="643"/>
      <c r="EB9" s="643"/>
      <c r="EC9" s="689"/>
    </row>
    <row r="10" spans="2:143" ht="11.25" customHeight="1" x14ac:dyDescent="0.15">
      <c r="B10" s="639" t="s">
        <v>243</v>
      </c>
      <c r="C10" s="640"/>
      <c r="D10" s="640"/>
      <c r="E10" s="640"/>
      <c r="F10" s="640"/>
      <c r="G10" s="640"/>
      <c r="H10" s="640"/>
      <c r="I10" s="640"/>
      <c r="J10" s="640"/>
      <c r="K10" s="640"/>
      <c r="L10" s="640"/>
      <c r="M10" s="640"/>
      <c r="N10" s="640"/>
      <c r="O10" s="640"/>
      <c r="P10" s="640"/>
      <c r="Q10" s="641"/>
      <c r="R10" s="642" t="s">
        <v>244</v>
      </c>
      <c r="S10" s="643"/>
      <c r="T10" s="643"/>
      <c r="U10" s="643"/>
      <c r="V10" s="643"/>
      <c r="W10" s="643"/>
      <c r="X10" s="643"/>
      <c r="Y10" s="644"/>
      <c r="Z10" s="675" t="s">
        <v>244</v>
      </c>
      <c r="AA10" s="675"/>
      <c r="AB10" s="675"/>
      <c r="AC10" s="675"/>
      <c r="AD10" s="676" t="s">
        <v>244</v>
      </c>
      <c r="AE10" s="676"/>
      <c r="AF10" s="676"/>
      <c r="AG10" s="676"/>
      <c r="AH10" s="676"/>
      <c r="AI10" s="676"/>
      <c r="AJ10" s="676"/>
      <c r="AK10" s="676"/>
      <c r="AL10" s="645" t="s">
        <v>131</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161446</v>
      </c>
      <c r="BH10" s="643"/>
      <c r="BI10" s="643"/>
      <c r="BJ10" s="643"/>
      <c r="BK10" s="643"/>
      <c r="BL10" s="643"/>
      <c r="BM10" s="643"/>
      <c r="BN10" s="644"/>
      <c r="BO10" s="675">
        <v>2.2999999999999998</v>
      </c>
      <c r="BP10" s="675"/>
      <c r="BQ10" s="675"/>
      <c r="BR10" s="675"/>
      <c r="BS10" s="648" t="s">
        <v>131</v>
      </c>
      <c r="BT10" s="643"/>
      <c r="BU10" s="643"/>
      <c r="BV10" s="643"/>
      <c r="BW10" s="643"/>
      <c r="BX10" s="643"/>
      <c r="BY10" s="643"/>
      <c r="BZ10" s="643"/>
      <c r="CA10" s="643"/>
      <c r="CB10" s="689"/>
      <c r="CD10" s="681" t="s">
        <v>246</v>
      </c>
      <c r="CE10" s="682"/>
      <c r="CF10" s="682"/>
      <c r="CG10" s="682"/>
      <c r="CH10" s="682"/>
      <c r="CI10" s="682"/>
      <c r="CJ10" s="682"/>
      <c r="CK10" s="682"/>
      <c r="CL10" s="682"/>
      <c r="CM10" s="682"/>
      <c r="CN10" s="682"/>
      <c r="CO10" s="682"/>
      <c r="CP10" s="682"/>
      <c r="CQ10" s="683"/>
      <c r="CR10" s="642">
        <v>43538</v>
      </c>
      <c r="CS10" s="643"/>
      <c r="CT10" s="643"/>
      <c r="CU10" s="643"/>
      <c r="CV10" s="643"/>
      <c r="CW10" s="643"/>
      <c r="CX10" s="643"/>
      <c r="CY10" s="644"/>
      <c r="CZ10" s="675">
        <v>0.1</v>
      </c>
      <c r="DA10" s="675"/>
      <c r="DB10" s="675"/>
      <c r="DC10" s="675"/>
      <c r="DD10" s="648" t="s">
        <v>131</v>
      </c>
      <c r="DE10" s="643"/>
      <c r="DF10" s="643"/>
      <c r="DG10" s="643"/>
      <c r="DH10" s="643"/>
      <c r="DI10" s="643"/>
      <c r="DJ10" s="643"/>
      <c r="DK10" s="643"/>
      <c r="DL10" s="643"/>
      <c r="DM10" s="643"/>
      <c r="DN10" s="643"/>
      <c r="DO10" s="643"/>
      <c r="DP10" s="644"/>
      <c r="DQ10" s="648">
        <v>23538</v>
      </c>
      <c r="DR10" s="643"/>
      <c r="DS10" s="643"/>
      <c r="DT10" s="643"/>
      <c r="DU10" s="643"/>
      <c r="DV10" s="643"/>
      <c r="DW10" s="643"/>
      <c r="DX10" s="643"/>
      <c r="DY10" s="643"/>
      <c r="DZ10" s="643"/>
      <c r="EA10" s="643"/>
      <c r="EB10" s="643"/>
      <c r="EC10" s="689"/>
    </row>
    <row r="11" spans="2:143" ht="11.25" customHeight="1" x14ac:dyDescent="0.15">
      <c r="B11" s="639" t="s">
        <v>247</v>
      </c>
      <c r="C11" s="640"/>
      <c r="D11" s="640"/>
      <c r="E11" s="640"/>
      <c r="F11" s="640"/>
      <c r="G11" s="640"/>
      <c r="H11" s="640"/>
      <c r="I11" s="640"/>
      <c r="J11" s="640"/>
      <c r="K11" s="640"/>
      <c r="L11" s="640"/>
      <c r="M11" s="640"/>
      <c r="N11" s="640"/>
      <c r="O11" s="640"/>
      <c r="P11" s="640"/>
      <c r="Q11" s="641"/>
      <c r="R11" s="642">
        <v>1155296</v>
      </c>
      <c r="S11" s="643"/>
      <c r="T11" s="643"/>
      <c r="U11" s="643"/>
      <c r="V11" s="643"/>
      <c r="W11" s="643"/>
      <c r="X11" s="643"/>
      <c r="Y11" s="644"/>
      <c r="Z11" s="645">
        <v>2.5</v>
      </c>
      <c r="AA11" s="646"/>
      <c r="AB11" s="646"/>
      <c r="AC11" s="647"/>
      <c r="AD11" s="648">
        <v>1155296</v>
      </c>
      <c r="AE11" s="643"/>
      <c r="AF11" s="643"/>
      <c r="AG11" s="643"/>
      <c r="AH11" s="643"/>
      <c r="AI11" s="643"/>
      <c r="AJ11" s="643"/>
      <c r="AK11" s="644"/>
      <c r="AL11" s="645">
        <v>7.8</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428944</v>
      </c>
      <c r="BH11" s="643"/>
      <c r="BI11" s="643"/>
      <c r="BJ11" s="643"/>
      <c r="BK11" s="643"/>
      <c r="BL11" s="643"/>
      <c r="BM11" s="643"/>
      <c r="BN11" s="644"/>
      <c r="BO11" s="675">
        <v>6.1</v>
      </c>
      <c r="BP11" s="675"/>
      <c r="BQ11" s="675"/>
      <c r="BR11" s="675"/>
      <c r="BS11" s="648">
        <v>106267</v>
      </c>
      <c r="BT11" s="643"/>
      <c r="BU11" s="643"/>
      <c r="BV11" s="643"/>
      <c r="BW11" s="643"/>
      <c r="BX11" s="643"/>
      <c r="BY11" s="643"/>
      <c r="BZ11" s="643"/>
      <c r="CA11" s="643"/>
      <c r="CB11" s="689"/>
      <c r="CD11" s="681" t="s">
        <v>249</v>
      </c>
      <c r="CE11" s="682"/>
      <c r="CF11" s="682"/>
      <c r="CG11" s="682"/>
      <c r="CH11" s="682"/>
      <c r="CI11" s="682"/>
      <c r="CJ11" s="682"/>
      <c r="CK11" s="682"/>
      <c r="CL11" s="682"/>
      <c r="CM11" s="682"/>
      <c r="CN11" s="682"/>
      <c r="CO11" s="682"/>
      <c r="CP11" s="682"/>
      <c r="CQ11" s="683"/>
      <c r="CR11" s="642">
        <v>2221358</v>
      </c>
      <c r="CS11" s="643"/>
      <c r="CT11" s="643"/>
      <c r="CU11" s="643"/>
      <c r="CV11" s="643"/>
      <c r="CW11" s="643"/>
      <c r="CX11" s="643"/>
      <c r="CY11" s="644"/>
      <c r="CZ11" s="675">
        <v>5</v>
      </c>
      <c r="DA11" s="675"/>
      <c r="DB11" s="675"/>
      <c r="DC11" s="675"/>
      <c r="DD11" s="648">
        <v>1073081</v>
      </c>
      <c r="DE11" s="643"/>
      <c r="DF11" s="643"/>
      <c r="DG11" s="643"/>
      <c r="DH11" s="643"/>
      <c r="DI11" s="643"/>
      <c r="DJ11" s="643"/>
      <c r="DK11" s="643"/>
      <c r="DL11" s="643"/>
      <c r="DM11" s="643"/>
      <c r="DN11" s="643"/>
      <c r="DO11" s="643"/>
      <c r="DP11" s="644"/>
      <c r="DQ11" s="648">
        <v>997135</v>
      </c>
      <c r="DR11" s="643"/>
      <c r="DS11" s="643"/>
      <c r="DT11" s="643"/>
      <c r="DU11" s="643"/>
      <c r="DV11" s="643"/>
      <c r="DW11" s="643"/>
      <c r="DX11" s="643"/>
      <c r="DY11" s="643"/>
      <c r="DZ11" s="643"/>
      <c r="EA11" s="643"/>
      <c r="EB11" s="643"/>
      <c r="EC11" s="689"/>
    </row>
    <row r="12" spans="2:143" ht="11.25" customHeight="1" x14ac:dyDescent="0.15">
      <c r="B12" s="639" t="s">
        <v>250</v>
      </c>
      <c r="C12" s="640"/>
      <c r="D12" s="640"/>
      <c r="E12" s="640"/>
      <c r="F12" s="640"/>
      <c r="G12" s="640"/>
      <c r="H12" s="640"/>
      <c r="I12" s="640"/>
      <c r="J12" s="640"/>
      <c r="K12" s="640"/>
      <c r="L12" s="640"/>
      <c r="M12" s="640"/>
      <c r="N12" s="640"/>
      <c r="O12" s="640"/>
      <c r="P12" s="640"/>
      <c r="Q12" s="641"/>
      <c r="R12" s="642">
        <v>4887</v>
      </c>
      <c r="S12" s="643"/>
      <c r="T12" s="643"/>
      <c r="U12" s="643"/>
      <c r="V12" s="643"/>
      <c r="W12" s="643"/>
      <c r="X12" s="643"/>
      <c r="Y12" s="644"/>
      <c r="Z12" s="675">
        <v>0</v>
      </c>
      <c r="AA12" s="675"/>
      <c r="AB12" s="675"/>
      <c r="AC12" s="675"/>
      <c r="AD12" s="676">
        <v>4887</v>
      </c>
      <c r="AE12" s="676"/>
      <c r="AF12" s="676"/>
      <c r="AG12" s="676"/>
      <c r="AH12" s="676"/>
      <c r="AI12" s="676"/>
      <c r="AJ12" s="676"/>
      <c r="AK12" s="676"/>
      <c r="AL12" s="645">
        <v>0</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3717480</v>
      </c>
      <c r="BH12" s="643"/>
      <c r="BI12" s="643"/>
      <c r="BJ12" s="643"/>
      <c r="BK12" s="643"/>
      <c r="BL12" s="643"/>
      <c r="BM12" s="643"/>
      <c r="BN12" s="644"/>
      <c r="BO12" s="675">
        <v>52.8</v>
      </c>
      <c r="BP12" s="675"/>
      <c r="BQ12" s="675"/>
      <c r="BR12" s="675"/>
      <c r="BS12" s="648">
        <v>242495</v>
      </c>
      <c r="BT12" s="643"/>
      <c r="BU12" s="643"/>
      <c r="BV12" s="643"/>
      <c r="BW12" s="643"/>
      <c r="BX12" s="643"/>
      <c r="BY12" s="643"/>
      <c r="BZ12" s="643"/>
      <c r="CA12" s="643"/>
      <c r="CB12" s="689"/>
      <c r="CD12" s="681" t="s">
        <v>252</v>
      </c>
      <c r="CE12" s="682"/>
      <c r="CF12" s="682"/>
      <c r="CG12" s="682"/>
      <c r="CH12" s="682"/>
      <c r="CI12" s="682"/>
      <c r="CJ12" s="682"/>
      <c r="CK12" s="682"/>
      <c r="CL12" s="682"/>
      <c r="CM12" s="682"/>
      <c r="CN12" s="682"/>
      <c r="CO12" s="682"/>
      <c r="CP12" s="682"/>
      <c r="CQ12" s="683"/>
      <c r="CR12" s="642">
        <v>544514</v>
      </c>
      <c r="CS12" s="643"/>
      <c r="CT12" s="643"/>
      <c r="CU12" s="643"/>
      <c r="CV12" s="643"/>
      <c r="CW12" s="643"/>
      <c r="CX12" s="643"/>
      <c r="CY12" s="644"/>
      <c r="CZ12" s="675">
        <v>1.2</v>
      </c>
      <c r="DA12" s="675"/>
      <c r="DB12" s="675"/>
      <c r="DC12" s="675"/>
      <c r="DD12" s="648">
        <v>4946</v>
      </c>
      <c r="DE12" s="643"/>
      <c r="DF12" s="643"/>
      <c r="DG12" s="643"/>
      <c r="DH12" s="643"/>
      <c r="DI12" s="643"/>
      <c r="DJ12" s="643"/>
      <c r="DK12" s="643"/>
      <c r="DL12" s="643"/>
      <c r="DM12" s="643"/>
      <c r="DN12" s="643"/>
      <c r="DO12" s="643"/>
      <c r="DP12" s="644"/>
      <c r="DQ12" s="648">
        <v>367049</v>
      </c>
      <c r="DR12" s="643"/>
      <c r="DS12" s="643"/>
      <c r="DT12" s="643"/>
      <c r="DU12" s="643"/>
      <c r="DV12" s="643"/>
      <c r="DW12" s="643"/>
      <c r="DX12" s="643"/>
      <c r="DY12" s="643"/>
      <c r="DZ12" s="643"/>
      <c r="EA12" s="643"/>
      <c r="EB12" s="643"/>
      <c r="EC12" s="689"/>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244</v>
      </c>
      <c r="S13" s="643"/>
      <c r="T13" s="643"/>
      <c r="U13" s="643"/>
      <c r="V13" s="643"/>
      <c r="W13" s="643"/>
      <c r="X13" s="643"/>
      <c r="Y13" s="644"/>
      <c r="Z13" s="675" t="s">
        <v>244</v>
      </c>
      <c r="AA13" s="675"/>
      <c r="AB13" s="675"/>
      <c r="AC13" s="675"/>
      <c r="AD13" s="676" t="s">
        <v>131</v>
      </c>
      <c r="AE13" s="676"/>
      <c r="AF13" s="676"/>
      <c r="AG13" s="676"/>
      <c r="AH13" s="676"/>
      <c r="AI13" s="676"/>
      <c r="AJ13" s="676"/>
      <c r="AK13" s="676"/>
      <c r="AL13" s="645" t="s">
        <v>244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3704903</v>
      </c>
      <c r="BH13" s="643"/>
      <c r="BI13" s="643"/>
      <c r="BJ13" s="643"/>
      <c r="BK13" s="643"/>
      <c r="BL13" s="643"/>
      <c r="BM13" s="643"/>
      <c r="BN13" s="644"/>
      <c r="BO13" s="675">
        <v>52.6</v>
      </c>
      <c r="BP13" s="675"/>
      <c r="BQ13" s="675"/>
      <c r="BR13" s="675"/>
      <c r="BS13" s="648">
        <v>242495</v>
      </c>
      <c r="BT13" s="643"/>
      <c r="BU13" s="643"/>
      <c r="BV13" s="643"/>
      <c r="BW13" s="643"/>
      <c r="BX13" s="643"/>
      <c r="BY13" s="643"/>
      <c r="BZ13" s="643"/>
      <c r="CA13" s="643"/>
      <c r="CB13" s="689"/>
      <c r="CD13" s="681" t="s">
        <v>255</v>
      </c>
      <c r="CE13" s="682"/>
      <c r="CF13" s="682"/>
      <c r="CG13" s="682"/>
      <c r="CH13" s="682"/>
      <c r="CI13" s="682"/>
      <c r="CJ13" s="682"/>
      <c r="CK13" s="682"/>
      <c r="CL13" s="682"/>
      <c r="CM13" s="682"/>
      <c r="CN13" s="682"/>
      <c r="CO13" s="682"/>
      <c r="CP13" s="682"/>
      <c r="CQ13" s="683"/>
      <c r="CR13" s="642">
        <v>2496934</v>
      </c>
      <c r="CS13" s="643"/>
      <c r="CT13" s="643"/>
      <c r="CU13" s="643"/>
      <c r="CV13" s="643"/>
      <c r="CW13" s="643"/>
      <c r="CX13" s="643"/>
      <c r="CY13" s="644"/>
      <c r="CZ13" s="675">
        <v>5.6</v>
      </c>
      <c r="DA13" s="675"/>
      <c r="DB13" s="675"/>
      <c r="DC13" s="675"/>
      <c r="DD13" s="648">
        <v>1026970</v>
      </c>
      <c r="DE13" s="643"/>
      <c r="DF13" s="643"/>
      <c r="DG13" s="643"/>
      <c r="DH13" s="643"/>
      <c r="DI13" s="643"/>
      <c r="DJ13" s="643"/>
      <c r="DK13" s="643"/>
      <c r="DL13" s="643"/>
      <c r="DM13" s="643"/>
      <c r="DN13" s="643"/>
      <c r="DO13" s="643"/>
      <c r="DP13" s="644"/>
      <c r="DQ13" s="648">
        <v>1392920</v>
      </c>
      <c r="DR13" s="643"/>
      <c r="DS13" s="643"/>
      <c r="DT13" s="643"/>
      <c r="DU13" s="643"/>
      <c r="DV13" s="643"/>
      <c r="DW13" s="643"/>
      <c r="DX13" s="643"/>
      <c r="DY13" s="643"/>
      <c r="DZ13" s="643"/>
      <c r="EA13" s="643"/>
      <c r="EB13" s="643"/>
      <c r="EC13" s="689"/>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139</v>
      </c>
      <c r="S14" s="643"/>
      <c r="T14" s="643"/>
      <c r="U14" s="643"/>
      <c r="V14" s="643"/>
      <c r="W14" s="643"/>
      <c r="X14" s="643"/>
      <c r="Y14" s="644"/>
      <c r="Z14" s="675" t="s">
        <v>139</v>
      </c>
      <c r="AA14" s="675"/>
      <c r="AB14" s="675"/>
      <c r="AC14" s="675"/>
      <c r="AD14" s="676" t="s">
        <v>131</v>
      </c>
      <c r="AE14" s="676"/>
      <c r="AF14" s="676"/>
      <c r="AG14" s="676"/>
      <c r="AH14" s="676"/>
      <c r="AI14" s="676"/>
      <c r="AJ14" s="676"/>
      <c r="AK14" s="676"/>
      <c r="AL14" s="645" t="s">
        <v>131</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215614</v>
      </c>
      <c r="BH14" s="643"/>
      <c r="BI14" s="643"/>
      <c r="BJ14" s="643"/>
      <c r="BK14" s="643"/>
      <c r="BL14" s="643"/>
      <c r="BM14" s="643"/>
      <c r="BN14" s="644"/>
      <c r="BO14" s="675">
        <v>3.1</v>
      </c>
      <c r="BP14" s="675"/>
      <c r="BQ14" s="675"/>
      <c r="BR14" s="675"/>
      <c r="BS14" s="648" t="s">
        <v>244</v>
      </c>
      <c r="BT14" s="643"/>
      <c r="BU14" s="643"/>
      <c r="BV14" s="643"/>
      <c r="BW14" s="643"/>
      <c r="BX14" s="643"/>
      <c r="BY14" s="643"/>
      <c r="BZ14" s="643"/>
      <c r="CA14" s="643"/>
      <c r="CB14" s="689"/>
      <c r="CD14" s="681" t="s">
        <v>258</v>
      </c>
      <c r="CE14" s="682"/>
      <c r="CF14" s="682"/>
      <c r="CG14" s="682"/>
      <c r="CH14" s="682"/>
      <c r="CI14" s="682"/>
      <c r="CJ14" s="682"/>
      <c r="CK14" s="682"/>
      <c r="CL14" s="682"/>
      <c r="CM14" s="682"/>
      <c r="CN14" s="682"/>
      <c r="CO14" s="682"/>
      <c r="CP14" s="682"/>
      <c r="CQ14" s="683"/>
      <c r="CR14" s="642">
        <v>873424</v>
      </c>
      <c r="CS14" s="643"/>
      <c r="CT14" s="643"/>
      <c r="CU14" s="643"/>
      <c r="CV14" s="643"/>
      <c r="CW14" s="643"/>
      <c r="CX14" s="643"/>
      <c r="CY14" s="644"/>
      <c r="CZ14" s="675">
        <v>2</v>
      </c>
      <c r="DA14" s="675"/>
      <c r="DB14" s="675"/>
      <c r="DC14" s="675"/>
      <c r="DD14" s="648">
        <v>20048</v>
      </c>
      <c r="DE14" s="643"/>
      <c r="DF14" s="643"/>
      <c r="DG14" s="643"/>
      <c r="DH14" s="643"/>
      <c r="DI14" s="643"/>
      <c r="DJ14" s="643"/>
      <c r="DK14" s="643"/>
      <c r="DL14" s="643"/>
      <c r="DM14" s="643"/>
      <c r="DN14" s="643"/>
      <c r="DO14" s="643"/>
      <c r="DP14" s="644"/>
      <c r="DQ14" s="648">
        <v>784089</v>
      </c>
      <c r="DR14" s="643"/>
      <c r="DS14" s="643"/>
      <c r="DT14" s="643"/>
      <c r="DU14" s="643"/>
      <c r="DV14" s="643"/>
      <c r="DW14" s="643"/>
      <c r="DX14" s="643"/>
      <c r="DY14" s="643"/>
      <c r="DZ14" s="643"/>
      <c r="EA14" s="643"/>
      <c r="EB14" s="643"/>
      <c r="EC14" s="689"/>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131</v>
      </c>
      <c r="S15" s="643"/>
      <c r="T15" s="643"/>
      <c r="U15" s="643"/>
      <c r="V15" s="643"/>
      <c r="W15" s="643"/>
      <c r="X15" s="643"/>
      <c r="Y15" s="644"/>
      <c r="Z15" s="675" t="s">
        <v>139</v>
      </c>
      <c r="AA15" s="675"/>
      <c r="AB15" s="675"/>
      <c r="AC15" s="675"/>
      <c r="AD15" s="676" t="s">
        <v>131</v>
      </c>
      <c r="AE15" s="676"/>
      <c r="AF15" s="676"/>
      <c r="AG15" s="676"/>
      <c r="AH15" s="676"/>
      <c r="AI15" s="676"/>
      <c r="AJ15" s="676"/>
      <c r="AK15" s="676"/>
      <c r="AL15" s="645" t="s">
        <v>244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423172</v>
      </c>
      <c r="BH15" s="643"/>
      <c r="BI15" s="643"/>
      <c r="BJ15" s="643"/>
      <c r="BK15" s="643"/>
      <c r="BL15" s="643"/>
      <c r="BM15" s="643"/>
      <c r="BN15" s="644"/>
      <c r="BO15" s="675">
        <v>6</v>
      </c>
      <c r="BP15" s="675"/>
      <c r="BQ15" s="675"/>
      <c r="BR15" s="675"/>
      <c r="BS15" s="648" t="s">
        <v>131</v>
      </c>
      <c r="BT15" s="643"/>
      <c r="BU15" s="643"/>
      <c r="BV15" s="643"/>
      <c r="BW15" s="643"/>
      <c r="BX15" s="643"/>
      <c r="BY15" s="643"/>
      <c r="BZ15" s="643"/>
      <c r="CA15" s="643"/>
      <c r="CB15" s="689"/>
      <c r="CD15" s="681" t="s">
        <v>261</v>
      </c>
      <c r="CE15" s="682"/>
      <c r="CF15" s="682"/>
      <c r="CG15" s="682"/>
      <c r="CH15" s="682"/>
      <c r="CI15" s="682"/>
      <c r="CJ15" s="682"/>
      <c r="CK15" s="682"/>
      <c r="CL15" s="682"/>
      <c r="CM15" s="682"/>
      <c r="CN15" s="682"/>
      <c r="CO15" s="682"/>
      <c r="CP15" s="682"/>
      <c r="CQ15" s="683"/>
      <c r="CR15" s="642">
        <v>2915045</v>
      </c>
      <c r="CS15" s="643"/>
      <c r="CT15" s="643"/>
      <c r="CU15" s="643"/>
      <c r="CV15" s="643"/>
      <c r="CW15" s="643"/>
      <c r="CX15" s="643"/>
      <c r="CY15" s="644"/>
      <c r="CZ15" s="675">
        <v>6.5</v>
      </c>
      <c r="DA15" s="675"/>
      <c r="DB15" s="675"/>
      <c r="DC15" s="675"/>
      <c r="DD15" s="648">
        <v>762028</v>
      </c>
      <c r="DE15" s="643"/>
      <c r="DF15" s="643"/>
      <c r="DG15" s="643"/>
      <c r="DH15" s="643"/>
      <c r="DI15" s="643"/>
      <c r="DJ15" s="643"/>
      <c r="DK15" s="643"/>
      <c r="DL15" s="643"/>
      <c r="DM15" s="643"/>
      <c r="DN15" s="643"/>
      <c r="DO15" s="643"/>
      <c r="DP15" s="644"/>
      <c r="DQ15" s="648">
        <v>1998967</v>
      </c>
      <c r="DR15" s="643"/>
      <c r="DS15" s="643"/>
      <c r="DT15" s="643"/>
      <c r="DU15" s="643"/>
      <c r="DV15" s="643"/>
      <c r="DW15" s="643"/>
      <c r="DX15" s="643"/>
      <c r="DY15" s="643"/>
      <c r="DZ15" s="643"/>
      <c r="EA15" s="643"/>
      <c r="EB15" s="643"/>
      <c r="EC15" s="689"/>
    </row>
    <row r="16" spans="2:143" ht="11.25" customHeight="1" x14ac:dyDescent="0.15">
      <c r="B16" s="639" t="s">
        <v>262</v>
      </c>
      <c r="C16" s="640"/>
      <c r="D16" s="640"/>
      <c r="E16" s="640"/>
      <c r="F16" s="640"/>
      <c r="G16" s="640"/>
      <c r="H16" s="640"/>
      <c r="I16" s="640"/>
      <c r="J16" s="640"/>
      <c r="K16" s="640"/>
      <c r="L16" s="640"/>
      <c r="M16" s="640"/>
      <c r="N16" s="640"/>
      <c r="O16" s="640"/>
      <c r="P16" s="640"/>
      <c r="Q16" s="641"/>
      <c r="R16" s="642">
        <v>35591</v>
      </c>
      <c r="S16" s="643"/>
      <c r="T16" s="643"/>
      <c r="U16" s="643"/>
      <c r="V16" s="643"/>
      <c r="W16" s="643"/>
      <c r="X16" s="643"/>
      <c r="Y16" s="644"/>
      <c r="Z16" s="675">
        <v>0.1</v>
      </c>
      <c r="AA16" s="675"/>
      <c r="AB16" s="675"/>
      <c r="AC16" s="675"/>
      <c r="AD16" s="676">
        <v>35591</v>
      </c>
      <c r="AE16" s="676"/>
      <c r="AF16" s="676"/>
      <c r="AG16" s="676"/>
      <c r="AH16" s="676"/>
      <c r="AI16" s="676"/>
      <c r="AJ16" s="676"/>
      <c r="AK16" s="676"/>
      <c r="AL16" s="645">
        <v>0.2</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139</v>
      </c>
      <c r="BH16" s="643"/>
      <c r="BI16" s="643"/>
      <c r="BJ16" s="643"/>
      <c r="BK16" s="643"/>
      <c r="BL16" s="643"/>
      <c r="BM16" s="643"/>
      <c r="BN16" s="644"/>
      <c r="BO16" s="675" t="s">
        <v>244</v>
      </c>
      <c r="BP16" s="675"/>
      <c r="BQ16" s="675"/>
      <c r="BR16" s="675"/>
      <c r="BS16" s="648" t="s">
        <v>131</v>
      </c>
      <c r="BT16" s="643"/>
      <c r="BU16" s="643"/>
      <c r="BV16" s="643"/>
      <c r="BW16" s="643"/>
      <c r="BX16" s="643"/>
      <c r="BY16" s="643"/>
      <c r="BZ16" s="643"/>
      <c r="CA16" s="643"/>
      <c r="CB16" s="689"/>
      <c r="CD16" s="681" t="s">
        <v>264</v>
      </c>
      <c r="CE16" s="682"/>
      <c r="CF16" s="682"/>
      <c r="CG16" s="682"/>
      <c r="CH16" s="682"/>
      <c r="CI16" s="682"/>
      <c r="CJ16" s="682"/>
      <c r="CK16" s="682"/>
      <c r="CL16" s="682"/>
      <c r="CM16" s="682"/>
      <c r="CN16" s="682"/>
      <c r="CO16" s="682"/>
      <c r="CP16" s="682"/>
      <c r="CQ16" s="683"/>
      <c r="CR16" s="642">
        <v>6466283</v>
      </c>
      <c r="CS16" s="643"/>
      <c r="CT16" s="643"/>
      <c r="CU16" s="643"/>
      <c r="CV16" s="643"/>
      <c r="CW16" s="643"/>
      <c r="CX16" s="643"/>
      <c r="CY16" s="644"/>
      <c r="CZ16" s="675">
        <v>14.5</v>
      </c>
      <c r="DA16" s="675"/>
      <c r="DB16" s="675"/>
      <c r="DC16" s="675"/>
      <c r="DD16" s="648" t="s">
        <v>244</v>
      </c>
      <c r="DE16" s="643"/>
      <c r="DF16" s="643"/>
      <c r="DG16" s="643"/>
      <c r="DH16" s="643"/>
      <c r="DI16" s="643"/>
      <c r="DJ16" s="643"/>
      <c r="DK16" s="643"/>
      <c r="DL16" s="643"/>
      <c r="DM16" s="643"/>
      <c r="DN16" s="643"/>
      <c r="DO16" s="643"/>
      <c r="DP16" s="644"/>
      <c r="DQ16" s="648">
        <v>137024</v>
      </c>
      <c r="DR16" s="643"/>
      <c r="DS16" s="643"/>
      <c r="DT16" s="643"/>
      <c r="DU16" s="643"/>
      <c r="DV16" s="643"/>
      <c r="DW16" s="643"/>
      <c r="DX16" s="643"/>
      <c r="DY16" s="643"/>
      <c r="DZ16" s="643"/>
      <c r="EA16" s="643"/>
      <c r="EB16" s="643"/>
      <c r="EC16" s="689"/>
    </row>
    <row r="17" spans="2:133" ht="11.25" customHeight="1" x14ac:dyDescent="0.15">
      <c r="B17" s="639" t="s">
        <v>265</v>
      </c>
      <c r="C17" s="640"/>
      <c r="D17" s="640"/>
      <c r="E17" s="640"/>
      <c r="F17" s="640"/>
      <c r="G17" s="640"/>
      <c r="H17" s="640"/>
      <c r="I17" s="640"/>
      <c r="J17" s="640"/>
      <c r="K17" s="640"/>
      <c r="L17" s="640"/>
      <c r="M17" s="640"/>
      <c r="N17" s="640"/>
      <c r="O17" s="640"/>
      <c r="P17" s="640"/>
      <c r="Q17" s="641"/>
      <c r="R17" s="642">
        <v>77910</v>
      </c>
      <c r="S17" s="643"/>
      <c r="T17" s="643"/>
      <c r="U17" s="643"/>
      <c r="V17" s="643"/>
      <c r="W17" s="643"/>
      <c r="X17" s="643"/>
      <c r="Y17" s="644"/>
      <c r="Z17" s="675">
        <v>0.2</v>
      </c>
      <c r="AA17" s="675"/>
      <c r="AB17" s="675"/>
      <c r="AC17" s="675"/>
      <c r="AD17" s="676">
        <v>77910</v>
      </c>
      <c r="AE17" s="676"/>
      <c r="AF17" s="676"/>
      <c r="AG17" s="676"/>
      <c r="AH17" s="676"/>
      <c r="AI17" s="676"/>
      <c r="AJ17" s="676"/>
      <c r="AK17" s="676"/>
      <c r="AL17" s="645">
        <v>0.5</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244</v>
      </c>
      <c r="BH17" s="643"/>
      <c r="BI17" s="643"/>
      <c r="BJ17" s="643"/>
      <c r="BK17" s="643"/>
      <c r="BL17" s="643"/>
      <c r="BM17" s="643"/>
      <c r="BN17" s="644"/>
      <c r="BO17" s="675" t="s">
        <v>131</v>
      </c>
      <c r="BP17" s="675"/>
      <c r="BQ17" s="675"/>
      <c r="BR17" s="675"/>
      <c r="BS17" s="648" t="s">
        <v>131</v>
      </c>
      <c r="BT17" s="643"/>
      <c r="BU17" s="643"/>
      <c r="BV17" s="643"/>
      <c r="BW17" s="643"/>
      <c r="BX17" s="643"/>
      <c r="BY17" s="643"/>
      <c r="BZ17" s="643"/>
      <c r="CA17" s="643"/>
      <c r="CB17" s="689"/>
      <c r="CD17" s="681" t="s">
        <v>267</v>
      </c>
      <c r="CE17" s="682"/>
      <c r="CF17" s="682"/>
      <c r="CG17" s="682"/>
      <c r="CH17" s="682"/>
      <c r="CI17" s="682"/>
      <c r="CJ17" s="682"/>
      <c r="CK17" s="682"/>
      <c r="CL17" s="682"/>
      <c r="CM17" s="682"/>
      <c r="CN17" s="682"/>
      <c r="CO17" s="682"/>
      <c r="CP17" s="682"/>
      <c r="CQ17" s="683"/>
      <c r="CR17" s="642">
        <v>4035867</v>
      </c>
      <c r="CS17" s="643"/>
      <c r="CT17" s="643"/>
      <c r="CU17" s="643"/>
      <c r="CV17" s="643"/>
      <c r="CW17" s="643"/>
      <c r="CX17" s="643"/>
      <c r="CY17" s="644"/>
      <c r="CZ17" s="675">
        <v>9</v>
      </c>
      <c r="DA17" s="675"/>
      <c r="DB17" s="675"/>
      <c r="DC17" s="675"/>
      <c r="DD17" s="648" t="s">
        <v>131</v>
      </c>
      <c r="DE17" s="643"/>
      <c r="DF17" s="643"/>
      <c r="DG17" s="643"/>
      <c r="DH17" s="643"/>
      <c r="DI17" s="643"/>
      <c r="DJ17" s="643"/>
      <c r="DK17" s="643"/>
      <c r="DL17" s="643"/>
      <c r="DM17" s="643"/>
      <c r="DN17" s="643"/>
      <c r="DO17" s="643"/>
      <c r="DP17" s="644"/>
      <c r="DQ17" s="648">
        <v>4015783</v>
      </c>
      <c r="DR17" s="643"/>
      <c r="DS17" s="643"/>
      <c r="DT17" s="643"/>
      <c r="DU17" s="643"/>
      <c r="DV17" s="643"/>
      <c r="DW17" s="643"/>
      <c r="DX17" s="643"/>
      <c r="DY17" s="643"/>
      <c r="DZ17" s="643"/>
      <c r="EA17" s="643"/>
      <c r="EB17" s="643"/>
      <c r="EC17" s="689"/>
    </row>
    <row r="18" spans="2:133" ht="11.25" customHeight="1" x14ac:dyDescent="0.15">
      <c r="B18" s="639" t="s">
        <v>268</v>
      </c>
      <c r="C18" s="640"/>
      <c r="D18" s="640"/>
      <c r="E18" s="640"/>
      <c r="F18" s="640"/>
      <c r="G18" s="640"/>
      <c r="H18" s="640"/>
      <c r="I18" s="640"/>
      <c r="J18" s="640"/>
      <c r="K18" s="640"/>
      <c r="L18" s="640"/>
      <c r="M18" s="640"/>
      <c r="N18" s="640"/>
      <c r="O18" s="640"/>
      <c r="P18" s="640"/>
      <c r="Q18" s="641"/>
      <c r="R18" s="642">
        <v>52813</v>
      </c>
      <c r="S18" s="643"/>
      <c r="T18" s="643"/>
      <c r="U18" s="643"/>
      <c r="V18" s="643"/>
      <c r="W18" s="643"/>
      <c r="X18" s="643"/>
      <c r="Y18" s="644"/>
      <c r="Z18" s="675">
        <v>0.1</v>
      </c>
      <c r="AA18" s="675"/>
      <c r="AB18" s="675"/>
      <c r="AC18" s="675"/>
      <c r="AD18" s="676">
        <v>52813</v>
      </c>
      <c r="AE18" s="676"/>
      <c r="AF18" s="676"/>
      <c r="AG18" s="676"/>
      <c r="AH18" s="676"/>
      <c r="AI18" s="676"/>
      <c r="AJ18" s="676"/>
      <c r="AK18" s="676"/>
      <c r="AL18" s="645">
        <v>0.4</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244</v>
      </c>
      <c r="BH18" s="643"/>
      <c r="BI18" s="643"/>
      <c r="BJ18" s="643"/>
      <c r="BK18" s="643"/>
      <c r="BL18" s="643"/>
      <c r="BM18" s="643"/>
      <c r="BN18" s="644"/>
      <c r="BO18" s="675" t="s">
        <v>131</v>
      </c>
      <c r="BP18" s="675"/>
      <c r="BQ18" s="675"/>
      <c r="BR18" s="675"/>
      <c r="BS18" s="648" t="s">
        <v>131</v>
      </c>
      <c r="BT18" s="643"/>
      <c r="BU18" s="643"/>
      <c r="BV18" s="643"/>
      <c r="BW18" s="643"/>
      <c r="BX18" s="643"/>
      <c r="BY18" s="643"/>
      <c r="BZ18" s="643"/>
      <c r="CA18" s="643"/>
      <c r="CB18" s="689"/>
      <c r="CD18" s="681" t="s">
        <v>270</v>
      </c>
      <c r="CE18" s="682"/>
      <c r="CF18" s="682"/>
      <c r="CG18" s="682"/>
      <c r="CH18" s="682"/>
      <c r="CI18" s="682"/>
      <c r="CJ18" s="682"/>
      <c r="CK18" s="682"/>
      <c r="CL18" s="682"/>
      <c r="CM18" s="682"/>
      <c r="CN18" s="682"/>
      <c r="CO18" s="682"/>
      <c r="CP18" s="682"/>
      <c r="CQ18" s="683"/>
      <c r="CR18" s="642" t="s">
        <v>139</v>
      </c>
      <c r="CS18" s="643"/>
      <c r="CT18" s="643"/>
      <c r="CU18" s="643"/>
      <c r="CV18" s="643"/>
      <c r="CW18" s="643"/>
      <c r="CX18" s="643"/>
      <c r="CY18" s="644"/>
      <c r="CZ18" s="675" t="s">
        <v>131</v>
      </c>
      <c r="DA18" s="675"/>
      <c r="DB18" s="675"/>
      <c r="DC18" s="675"/>
      <c r="DD18" s="648" t="s">
        <v>131</v>
      </c>
      <c r="DE18" s="643"/>
      <c r="DF18" s="643"/>
      <c r="DG18" s="643"/>
      <c r="DH18" s="643"/>
      <c r="DI18" s="643"/>
      <c r="DJ18" s="643"/>
      <c r="DK18" s="643"/>
      <c r="DL18" s="643"/>
      <c r="DM18" s="643"/>
      <c r="DN18" s="643"/>
      <c r="DO18" s="643"/>
      <c r="DP18" s="644"/>
      <c r="DQ18" s="648" t="s">
        <v>244</v>
      </c>
      <c r="DR18" s="643"/>
      <c r="DS18" s="643"/>
      <c r="DT18" s="643"/>
      <c r="DU18" s="643"/>
      <c r="DV18" s="643"/>
      <c r="DW18" s="643"/>
      <c r="DX18" s="643"/>
      <c r="DY18" s="643"/>
      <c r="DZ18" s="643"/>
      <c r="EA18" s="643"/>
      <c r="EB18" s="643"/>
      <c r="EC18" s="689"/>
    </row>
    <row r="19" spans="2:133" ht="11.25" customHeight="1" x14ac:dyDescent="0.15">
      <c r="B19" s="639" t="s">
        <v>271</v>
      </c>
      <c r="C19" s="640"/>
      <c r="D19" s="640"/>
      <c r="E19" s="640"/>
      <c r="F19" s="640"/>
      <c r="G19" s="640"/>
      <c r="H19" s="640"/>
      <c r="I19" s="640"/>
      <c r="J19" s="640"/>
      <c r="K19" s="640"/>
      <c r="L19" s="640"/>
      <c r="M19" s="640"/>
      <c r="N19" s="640"/>
      <c r="O19" s="640"/>
      <c r="P19" s="640"/>
      <c r="Q19" s="641"/>
      <c r="R19" s="642">
        <v>33353</v>
      </c>
      <c r="S19" s="643"/>
      <c r="T19" s="643"/>
      <c r="U19" s="643"/>
      <c r="V19" s="643"/>
      <c r="W19" s="643"/>
      <c r="X19" s="643"/>
      <c r="Y19" s="644"/>
      <c r="Z19" s="675">
        <v>0.1</v>
      </c>
      <c r="AA19" s="675"/>
      <c r="AB19" s="675"/>
      <c r="AC19" s="675"/>
      <c r="AD19" s="676">
        <v>33353</v>
      </c>
      <c r="AE19" s="676"/>
      <c r="AF19" s="676"/>
      <c r="AG19" s="676"/>
      <c r="AH19" s="676"/>
      <c r="AI19" s="676"/>
      <c r="AJ19" s="676"/>
      <c r="AK19" s="676"/>
      <c r="AL19" s="645">
        <v>0.2</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15969</v>
      </c>
      <c r="BH19" s="643"/>
      <c r="BI19" s="643"/>
      <c r="BJ19" s="643"/>
      <c r="BK19" s="643"/>
      <c r="BL19" s="643"/>
      <c r="BM19" s="643"/>
      <c r="BN19" s="644"/>
      <c r="BO19" s="675">
        <v>0.2</v>
      </c>
      <c r="BP19" s="675"/>
      <c r="BQ19" s="675"/>
      <c r="BR19" s="675"/>
      <c r="BS19" s="648" t="s">
        <v>131</v>
      </c>
      <c r="BT19" s="643"/>
      <c r="BU19" s="643"/>
      <c r="BV19" s="643"/>
      <c r="BW19" s="643"/>
      <c r="BX19" s="643"/>
      <c r="BY19" s="643"/>
      <c r="BZ19" s="643"/>
      <c r="CA19" s="643"/>
      <c r="CB19" s="689"/>
      <c r="CD19" s="681" t="s">
        <v>273</v>
      </c>
      <c r="CE19" s="682"/>
      <c r="CF19" s="682"/>
      <c r="CG19" s="682"/>
      <c r="CH19" s="682"/>
      <c r="CI19" s="682"/>
      <c r="CJ19" s="682"/>
      <c r="CK19" s="682"/>
      <c r="CL19" s="682"/>
      <c r="CM19" s="682"/>
      <c r="CN19" s="682"/>
      <c r="CO19" s="682"/>
      <c r="CP19" s="682"/>
      <c r="CQ19" s="683"/>
      <c r="CR19" s="642" t="s">
        <v>131</v>
      </c>
      <c r="CS19" s="643"/>
      <c r="CT19" s="643"/>
      <c r="CU19" s="643"/>
      <c r="CV19" s="643"/>
      <c r="CW19" s="643"/>
      <c r="CX19" s="643"/>
      <c r="CY19" s="644"/>
      <c r="CZ19" s="675" t="s">
        <v>131</v>
      </c>
      <c r="DA19" s="675"/>
      <c r="DB19" s="675"/>
      <c r="DC19" s="675"/>
      <c r="DD19" s="648" t="s">
        <v>131</v>
      </c>
      <c r="DE19" s="643"/>
      <c r="DF19" s="643"/>
      <c r="DG19" s="643"/>
      <c r="DH19" s="643"/>
      <c r="DI19" s="643"/>
      <c r="DJ19" s="643"/>
      <c r="DK19" s="643"/>
      <c r="DL19" s="643"/>
      <c r="DM19" s="643"/>
      <c r="DN19" s="643"/>
      <c r="DO19" s="643"/>
      <c r="DP19" s="644"/>
      <c r="DQ19" s="648" t="s">
        <v>244</v>
      </c>
      <c r="DR19" s="643"/>
      <c r="DS19" s="643"/>
      <c r="DT19" s="643"/>
      <c r="DU19" s="643"/>
      <c r="DV19" s="643"/>
      <c r="DW19" s="643"/>
      <c r="DX19" s="643"/>
      <c r="DY19" s="643"/>
      <c r="DZ19" s="643"/>
      <c r="EA19" s="643"/>
      <c r="EB19" s="643"/>
      <c r="EC19" s="689"/>
    </row>
    <row r="20" spans="2:133" ht="11.25" customHeight="1" x14ac:dyDescent="0.15">
      <c r="B20" s="639" t="s">
        <v>274</v>
      </c>
      <c r="C20" s="640"/>
      <c r="D20" s="640"/>
      <c r="E20" s="640"/>
      <c r="F20" s="640"/>
      <c r="G20" s="640"/>
      <c r="H20" s="640"/>
      <c r="I20" s="640"/>
      <c r="J20" s="640"/>
      <c r="K20" s="640"/>
      <c r="L20" s="640"/>
      <c r="M20" s="640"/>
      <c r="N20" s="640"/>
      <c r="O20" s="640"/>
      <c r="P20" s="640"/>
      <c r="Q20" s="641"/>
      <c r="R20" s="642">
        <v>15656</v>
      </c>
      <c r="S20" s="643"/>
      <c r="T20" s="643"/>
      <c r="U20" s="643"/>
      <c r="V20" s="643"/>
      <c r="W20" s="643"/>
      <c r="X20" s="643"/>
      <c r="Y20" s="644"/>
      <c r="Z20" s="675">
        <v>0</v>
      </c>
      <c r="AA20" s="675"/>
      <c r="AB20" s="675"/>
      <c r="AC20" s="675"/>
      <c r="AD20" s="676">
        <v>15656</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15969</v>
      </c>
      <c r="BH20" s="643"/>
      <c r="BI20" s="643"/>
      <c r="BJ20" s="643"/>
      <c r="BK20" s="643"/>
      <c r="BL20" s="643"/>
      <c r="BM20" s="643"/>
      <c r="BN20" s="644"/>
      <c r="BO20" s="675">
        <v>0.2</v>
      </c>
      <c r="BP20" s="675"/>
      <c r="BQ20" s="675"/>
      <c r="BR20" s="675"/>
      <c r="BS20" s="648" t="s">
        <v>139</v>
      </c>
      <c r="BT20" s="643"/>
      <c r="BU20" s="643"/>
      <c r="BV20" s="643"/>
      <c r="BW20" s="643"/>
      <c r="BX20" s="643"/>
      <c r="BY20" s="643"/>
      <c r="BZ20" s="643"/>
      <c r="CA20" s="643"/>
      <c r="CB20" s="689"/>
      <c r="CD20" s="681" t="s">
        <v>276</v>
      </c>
      <c r="CE20" s="682"/>
      <c r="CF20" s="682"/>
      <c r="CG20" s="682"/>
      <c r="CH20" s="682"/>
      <c r="CI20" s="682"/>
      <c r="CJ20" s="682"/>
      <c r="CK20" s="682"/>
      <c r="CL20" s="682"/>
      <c r="CM20" s="682"/>
      <c r="CN20" s="682"/>
      <c r="CO20" s="682"/>
      <c r="CP20" s="682"/>
      <c r="CQ20" s="683"/>
      <c r="CR20" s="642">
        <v>44746098</v>
      </c>
      <c r="CS20" s="643"/>
      <c r="CT20" s="643"/>
      <c r="CU20" s="643"/>
      <c r="CV20" s="643"/>
      <c r="CW20" s="643"/>
      <c r="CX20" s="643"/>
      <c r="CY20" s="644"/>
      <c r="CZ20" s="675">
        <v>100</v>
      </c>
      <c r="DA20" s="675"/>
      <c r="DB20" s="675"/>
      <c r="DC20" s="675"/>
      <c r="DD20" s="648">
        <v>4200140</v>
      </c>
      <c r="DE20" s="643"/>
      <c r="DF20" s="643"/>
      <c r="DG20" s="643"/>
      <c r="DH20" s="643"/>
      <c r="DI20" s="643"/>
      <c r="DJ20" s="643"/>
      <c r="DK20" s="643"/>
      <c r="DL20" s="643"/>
      <c r="DM20" s="643"/>
      <c r="DN20" s="643"/>
      <c r="DO20" s="643"/>
      <c r="DP20" s="644"/>
      <c r="DQ20" s="648">
        <v>19541373</v>
      </c>
      <c r="DR20" s="643"/>
      <c r="DS20" s="643"/>
      <c r="DT20" s="643"/>
      <c r="DU20" s="643"/>
      <c r="DV20" s="643"/>
      <c r="DW20" s="643"/>
      <c r="DX20" s="643"/>
      <c r="DY20" s="643"/>
      <c r="DZ20" s="643"/>
      <c r="EA20" s="643"/>
      <c r="EB20" s="643"/>
      <c r="EC20" s="689"/>
    </row>
    <row r="21" spans="2:133" ht="11.25" customHeight="1" x14ac:dyDescent="0.15">
      <c r="B21" s="639" t="s">
        <v>277</v>
      </c>
      <c r="C21" s="640"/>
      <c r="D21" s="640"/>
      <c r="E21" s="640"/>
      <c r="F21" s="640"/>
      <c r="G21" s="640"/>
      <c r="H21" s="640"/>
      <c r="I21" s="640"/>
      <c r="J21" s="640"/>
      <c r="K21" s="640"/>
      <c r="L21" s="640"/>
      <c r="M21" s="640"/>
      <c r="N21" s="640"/>
      <c r="O21" s="640"/>
      <c r="P21" s="640"/>
      <c r="Q21" s="641"/>
      <c r="R21" s="642">
        <v>3804</v>
      </c>
      <c r="S21" s="643"/>
      <c r="T21" s="643"/>
      <c r="U21" s="643"/>
      <c r="V21" s="643"/>
      <c r="W21" s="643"/>
      <c r="X21" s="643"/>
      <c r="Y21" s="644"/>
      <c r="Z21" s="675">
        <v>0</v>
      </c>
      <c r="AA21" s="675"/>
      <c r="AB21" s="675"/>
      <c r="AC21" s="675"/>
      <c r="AD21" s="676">
        <v>3804</v>
      </c>
      <c r="AE21" s="676"/>
      <c r="AF21" s="676"/>
      <c r="AG21" s="676"/>
      <c r="AH21" s="676"/>
      <c r="AI21" s="676"/>
      <c r="AJ21" s="676"/>
      <c r="AK21" s="676"/>
      <c r="AL21" s="645">
        <v>0</v>
      </c>
      <c r="AM21" s="646"/>
      <c r="AN21" s="646"/>
      <c r="AO21" s="677"/>
      <c r="AP21" s="736" t="s">
        <v>278</v>
      </c>
      <c r="AQ21" s="744"/>
      <c r="AR21" s="744"/>
      <c r="AS21" s="744"/>
      <c r="AT21" s="744"/>
      <c r="AU21" s="744"/>
      <c r="AV21" s="744"/>
      <c r="AW21" s="744"/>
      <c r="AX21" s="744"/>
      <c r="AY21" s="744"/>
      <c r="AZ21" s="744"/>
      <c r="BA21" s="744"/>
      <c r="BB21" s="744"/>
      <c r="BC21" s="744"/>
      <c r="BD21" s="744"/>
      <c r="BE21" s="744"/>
      <c r="BF21" s="738"/>
      <c r="BG21" s="642">
        <v>15969</v>
      </c>
      <c r="BH21" s="643"/>
      <c r="BI21" s="643"/>
      <c r="BJ21" s="643"/>
      <c r="BK21" s="643"/>
      <c r="BL21" s="643"/>
      <c r="BM21" s="643"/>
      <c r="BN21" s="644"/>
      <c r="BO21" s="675">
        <v>0.2</v>
      </c>
      <c r="BP21" s="675"/>
      <c r="BQ21" s="675"/>
      <c r="BR21" s="675"/>
      <c r="BS21" s="648" t="s">
        <v>244</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8865859</v>
      </c>
      <c r="S22" s="643"/>
      <c r="T22" s="643"/>
      <c r="U22" s="643"/>
      <c r="V22" s="643"/>
      <c r="W22" s="643"/>
      <c r="X22" s="643"/>
      <c r="Y22" s="644"/>
      <c r="Z22" s="675">
        <v>19.2</v>
      </c>
      <c r="AA22" s="675"/>
      <c r="AB22" s="675"/>
      <c r="AC22" s="675"/>
      <c r="AD22" s="676">
        <v>6110975</v>
      </c>
      <c r="AE22" s="676"/>
      <c r="AF22" s="676"/>
      <c r="AG22" s="676"/>
      <c r="AH22" s="676"/>
      <c r="AI22" s="676"/>
      <c r="AJ22" s="676"/>
      <c r="AK22" s="676"/>
      <c r="AL22" s="645">
        <v>41.1</v>
      </c>
      <c r="AM22" s="646"/>
      <c r="AN22" s="646"/>
      <c r="AO22" s="677"/>
      <c r="AP22" s="736" t="s">
        <v>280</v>
      </c>
      <c r="AQ22" s="744"/>
      <c r="AR22" s="744"/>
      <c r="AS22" s="744"/>
      <c r="AT22" s="744"/>
      <c r="AU22" s="744"/>
      <c r="AV22" s="744"/>
      <c r="AW22" s="744"/>
      <c r="AX22" s="744"/>
      <c r="AY22" s="744"/>
      <c r="AZ22" s="744"/>
      <c r="BA22" s="744"/>
      <c r="BB22" s="744"/>
      <c r="BC22" s="744"/>
      <c r="BD22" s="744"/>
      <c r="BE22" s="744"/>
      <c r="BF22" s="738"/>
      <c r="BG22" s="642" t="s">
        <v>244</v>
      </c>
      <c r="BH22" s="643"/>
      <c r="BI22" s="643"/>
      <c r="BJ22" s="643"/>
      <c r="BK22" s="643"/>
      <c r="BL22" s="643"/>
      <c r="BM22" s="643"/>
      <c r="BN22" s="644"/>
      <c r="BO22" s="675" t="s">
        <v>131</v>
      </c>
      <c r="BP22" s="675"/>
      <c r="BQ22" s="675"/>
      <c r="BR22" s="675"/>
      <c r="BS22" s="648" t="s">
        <v>131</v>
      </c>
      <c r="BT22" s="643"/>
      <c r="BU22" s="643"/>
      <c r="BV22" s="643"/>
      <c r="BW22" s="643"/>
      <c r="BX22" s="643"/>
      <c r="BY22" s="643"/>
      <c r="BZ22" s="643"/>
      <c r="CA22" s="643"/>
      <c r="CB22" s="689"/>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6110975</v>
      </c>
      <c r="S23" s="643"/>
      <c r="T23" s="643"/>
      <c r="U23" s="643"/>
      <c r="V23" s="643"/>
      <c r="W23" s="643"/>
      <c r="X23" s="643"/>
      <c r="Y23" s="644"/>
      <c r="Z23" s="675">
        <v>13.2</v>
      </c>
      <c r="AA23" s="675"/>
      <c r="AB23" s="675"/>
      <c r="AC23" s="675"/>
      <c r="AD23" s="676">
        <v>6110975</v>
      </c>
      <c r="AE23" s="676"/>
      <c r="AF23" s="676"/>
      <c r="AG23" s="676"/>
      <c r="AH23" s="676"/>
      <c r="AI23" s="676"/>
      <c r="AJ23" s="676"/>
      <c r="AK23" s="676"/>
      <c r="AL23" s="645">
        <v>41.1</v>
      </c>
      <c r="AM23" s="646"/>
      <c r="AN23" s="646"/>
      <c r="AO23" s="677"/>
      <c r="AP23" s="736" t="s">
        <v>283</v>
      </c>
      <c r="AQ23" s="744"/>
      <c r="AR23" s="744"/>
      <c r="AS23" s="744"/>
      <c r="AT23" s="744"/>
      <c r="AU23" s="744"/>
      <c r="AV23" s="744"/>
      <c r="AW23" s="744"/>
      <c r="AX23" s="744"/>
      <c r="AY23" s="744"/>
      <c r="AZ23" s="744"/>
      <c r="BA23" s="744"/>
      <c r="BB23" s="744"/>
      <c r="BC23" s="744"/>
      <c r="BD23" s="744"/>
      <c r="BE23" s="744"/>
      <c r="BF23" s="738"/>
      <c r="BG23" s="642" t="s">
        <v>244</v>
      </c>
      <c r="BH23" s="643"/>
      <c r="BI23" s="643"/>
      <c r="BJ23" s="643"/>
      <c r="BK23" s="643"/>
      <c r="BL23" s="643"/>
      <c r="BM23" s="643"/>
      <c r="BN23" s="644"/>
      <c r="BO23" s="675" t="s">
        <v>131</v>
      </c>
      <c r="BP23" s="675"/>
      <c r="BQ23" s="675"/>
      <c r="BR23" s="675"/>
      <c r="BS23" s="648" t="s">
        <v>131</v>
      </c>
      <c r="BT23" s="643"/>
      <c r="BU23" s="643"/>
      <c r="BV23" s="643"/>
      <c r="BW23" s="643"/>
      <c r="BX23" s="643"/>
      <c r="BY23" s="643"/>
      <c r="BZ23" s="643"/>
      <c r="CA23" s="643"/>
      <c r="CB23" s="689"/>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2754884</v>
      </c>
      <c r="S24" s="643"/>
      <c r="T24" s="643"/>
      <c r="U24" s="643"/>
      <c r="V24" s="643"/>
      <c r="W24" s="643"/>
      <c r="X24" s="643"/>
      <c r="Y24" s="644"/>
      <c r="Z24" s="675">
        <v>6</v>
      </c>
      <c r="AA24" s="675"/>
      <c r="AB24" s="675"/>
      <c r="AC24" s="675"/>
      <c r="AD24" s="676" t="s">
        <v>244</v>
      </c>
      <c r="AE24" s="676"/>
      <c r="AF24" s="676"/>
      <c r="AG24" s="676"/>
      <c r="AH24" s="676"/>
      <c r="AI24" s="676"/>
      <c r="AJ24" s="676"/>
      <c r="AK24" s="676"/>
      <c r="AL24" s="645" t="s">
        <v>131</v>
      </c>
      <c r="AM24" s="646"/>
      <c r="AN24" s="646"/>
      <c r="AO24" s="677"/>
      <c r="AP24" s="736" t="s">
        <v>290</v>
      </c>
      <c r="AQ24" s="744"/>
      <c r="AR24" s="744"/>
      <c r="AS24" s="744"/>
      <c r="AT24" s="744"/>
      <c r="AU24" s="744"/>
      <c r="AV24" s="744"/>
      <c r="AW24" s="744"/>
      <c r="AX24" s="744"/>
      <c r="AY24" s="744"/>
      <c r="AZ24" s="744"/>
      <c r="BA24" s="744"/>
      <c r="BB24" s="744"/>
      <c r="BC24" s="744"/>
      <c r="BD24" s="744"/>
      <c r="BE24" s="744"/>
      <c r="BF24" s="738"/>
      <c r="BG24" s="642" t="s">
        <v>131</v>
      </c>
      <c r="BH24" s="643"/>
      <c r="BI24" s="643"/>
      <c r="BJ24" s="643"/>
      <c r="BK24" s="643"/>
      <c r="BL24" s="643"/>
      <c r="BM24" s="643"/>
      <c r="BN24" s="644"/>
      <c r="BO24" s="675" t="s">
        <v>244</v>
      </c>
      <c r="BP24" s="675"/>
      <c r="BQ24" s="675"/>
      <c r="BR24" s="675"/>
      <c r="BS24" s="648" t="s">
        <v>244</v>
      </c>
      <c r="BT24" s="643"/>
      <c r="BU24" s="643"/>
      <c r="BV24" s="643"/>
      <c r="BW24" s="643"/>
      <c r="BX24" s="643"/>
      <c r="BY24" s="643"/>
      <c r="BZ24" s="643"/>
      <c r="CA24" s="643"/>
      <c r="CB24" s="689"/>
      <c r="CD24" s="700" t="s">
        <v>291</v>
      </c>
      <c r="CE24" s="701"/>
      <c r="CF24" s="701"/>
      <c r="CG24" s="701"/>
      <c r="CH24" s="701"/>
      <c r="CI24" s="701"/>
      <c r="CJ24" s="701"/>
      <c r="CK24" s="701"/>
      <c r="CL24" s="701"/>
      <c r="CM24" s="701"/>
      <c r="CN24" s="701"/>
      <c r="CO24" s="701"/>
      <c r="CP24" s="701"/>
      <c r="CQ24" s="702"/>
      <c r="CR24" s="697">
        <v>14159462</v>
      </c>
      <c r="CS24" s="698"/>
      <c r="CT24" s="698"/>
      <c r="CU24" s="698"/>
      <c r="CV24" s="698"/>
      <c r="CW24" s="698"/>
      <c r="CX24" s="698"/>
      <c r="CY24" s="741"/>
      <c r="CZ24" s="742">
        <v>31.6</v>
      </c>
      <c r="DA24" s="713"/>
      <c r="DB24" s="713"/>
      <c r="DC24" s="745"/>
      <c r="DD24" s="740">
        <v>10000321</v>
      </c>
      <c r="DE24" s="698"/>
      <c r="DF24" s="698"/>
      <c r="DG24" s="698"/>
      <c r="DH24" s="698"/>
      <c r="DI24" s="698"/>
      <c r="DJ24" s="698"/>
      <c r="DK24" s="741"/>
      <c r="DL24" s="740">
        <v>8403462</v>
      </c>
      <c r="DM24" s="698"/>
      <c r="DN24" s="698"/>
      <c r="DO24" s="698"/>
      <c r="DP24" s="698"/>
      <c r="DQ24" s="698"/>
      <c r="DR24" s="698"/>
      <c r="DS24" s="698"/>
      <c r="DT24" s="698"/>
      <c r="DU24" s="698"/>
      <c r="DV24" s="741"/>
      <c r="DW24" s="742">
        <v>54.1</v>
      </c>
      <c r="DX24" s="713"/>
      <c r="DY24" s="713"/>
      <c r="DZ24" s="713"/>
      <c r="EA24" s="713"/>
      <c r="EB24" s="713"/>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244</v>
      </c>
      <c r="S25" s="643"/>
      <c r="T25" s="643"/>
      <c r="U25" s="643"/>
      <c r="V25" s="643"/>
      <c r="W25" s="643"/>
      <c r="X25" s="643"/>
      <c r="Y25" s="644"/>
      <c r="Z25" s="675" t="s">
        <v>244</v>
      </c>
      <c r="AA25" s="675"/>
      <c r="AB25" s="675"/>
      <c r="AC25" s="675"/>
      <c r="AD25" s="676" t="s">
        <v>139</v>
      </c>
      <c r="AE25" s="676"/>
      <c r="AF25" s="676"/>
      <c r="AG25" s="676"/>
      <c r="AH25" s="676"/>
      <c r="AI25" s="676"/>
      <c r="AJ25" s="676"/>
      <c r="AK25" s="676"/>
      <c r="AL25" s="645" t="s">
        <v>131</v>
      </c>
      <c r="AM25" s="646"/>
      <c r="AN25" s="646"/>
      <c r="AO25" s="677"/>
      <c r="AP25" s="736" t="s">
        <v>293</v>
      </c>
      <c r="AQ25" s="744"/>
      <c r="AR25" s="744"/>
      <c r="AS25" s="744"/>
      <c r="AT25" s="744"/>
      <c r="AU25" s="744"/>
      <c r="AV25" s="744"/>
      <c r="AW25" s="744"/>
      <c r="AX25" s="744"/>
      <c r="AY25" s="744"/>
      <c r="AZ25" s="744"/>
      <c r="BA25" s="744"/>
      <c r="BB25" s="744"/>
      <c r="BC25" s="744"/>
      <c r="BD25" s="744"/>
      <c r="BE25" s="744"/>
      <c r="BF25" s="738"/>
      <c r="BG25" s="642" t="s">
        <v>244</v>
      </c>
      <c r="BH25" s="643"/>
      <c r="BI25" s="643"/>
      <c r="BJ25" s="643"/>
      <c r="BK25" s="643"/>
      <c r="BL25" s="643"/>
      <c r="BM25" s="643"/>
      <c r="BN25" s="644"/>
      <c r="BO25" s="675" t="s">
        <v>131</v>
      </c>
      <c r="BP25" s="675"/>
      <c r="BQ25" s="675"/>
      <c r="BR25" s="675"/>
      <c r="BS25" s="648" t="s">
        <v>131</v>
      </c>
      <c r="BT25" s="643"/>
      <c r="BU25" s="643"/>
      <c r="BV25" s="643"/>
      <c r="BW25" s="643"/>
      <c r="BX25" s="643"/>
      <c r="BY25" s="643"/>
      <c r="BZ25" s="643"/>
      <c r="CA25" s="643"/>
      <c r="CB25" s="689"/>
      <c r="CD25" s="681" t="s">
        <v>294</v>
      </c>
      <c r="CE25" s="682"/>
      <c r="CF25" s="682"/>
      <c r="CG25" s="682"/>
      <c r="CH25" s="682"/>
      <c r="CI25" s="682"/>
      <c r="CJ25" s="682"/>
      <c r="CK25" s="682"/>
      <c r="CL25" s="682"/>
      <c r="CM25" s="682"/>
      <c r="CN25" s="682"/>
      <c r="CO25" s="682"/>
      <c r="CP25" s="682"/>
      <c r="CQ25" s="683"/>
      <c r="CR25" s="642">
        <v>4927850</v>
      </c>
      <c r="CS25" s="661"/>
      <c r="CT25" s="661"/>
      <c r="CU25" s="661"/>
      <c r="CV25" s="661"/>
      <c r="CW25" s="661"/>
      <c r="CX25" s="661"/>
      <c r="CY25" s="662"/>
      <c r="CZ25" s="645">
        <v>11</v>
      </c>
      <c r="DA25" s="663"/>
      <c r="DB25" s="663"/>
      <c r="DC25" s="664"/>
      <c r="DD25" s="648">
        <v>4528387</v>
      </c>
      <c r="DE25" s="661"/>
      <c r="DF25" s="661"/>
      <c r="DG25" s="661"/>
      <c r="DH25" s="661"/>
      <c r="DI25" s="661"/>
      <c r="DJ25" s="661"/>
      <c r="DK25" s="662"/>
      <c r="DL25" s="648">
        <v>3918452</v>
      </c>
      <c r="DM25" s="661"/>
      <c r="DN25" s="661"/>
      <c r="DO25" s="661"/>
      <c r="DP25" s="661"/>
      <c r="DQ25" s="661"/>
      <c r="DR25" s="661"/>
      <c r="DS25" s="661"/>
      <c r="DT25" s="661"/>
      <c r="DU25" s="661"/>
      <c r="DV25" s="662"/>
      <c r="DW25" s="645">
        <v>25.2</v>
      </c>
      <c r="DX25" s="663"/>
      <c r="DY25" s="663"/>
      <c r="DZ25" s="663"/>
      <c r="EA25" s="663"/>
      <c r="EB25" s="663"/>
      <c r="EC25" s="684"/>
    </row>
    <row r="26" spans="2:133" ht="11.25" customHeight="1" x14ac:dyDescent="0.15">
      <c r="B26" s="639" t="s">
        <v>295</v>
      </c>
      <c r="C26" s="640"/>
      <c r="D26" s="640"/>
      <c r="E26" s="640"/>
      <c r="F26" s="640"/>
      <c r="G26" s="640"/>
      <c r="H26" s="640"/>
      <c r="I26" s="640"/>
      <c r="J26" s="640"/>
      <c r="K26" s="640"/>
      <c r="L26" s="640"/>
      <c r="M26" s="640"/>
      <c r="N26" s="640"/>
      <c r="O26" s="640"/>
      <c r="P26" s="640"/>
      <c r="Q26" s="641"/>
      <c r="R26" s="642">
        <v>17593604</v>
      </c>
      <c r="S26" s="643"/>
      <c r="T26" s="643"/>
      <c r="U26" s="643"/>
      <c r="V26" s="643"/>
      <c r="W26" s="643"/>
      <c r="X26" s="643"/>
      <c r="Y26" s="644"/>
      <c r="Z26" s="675">
        <v>38</v>
      </c>
      <c r="AA26" s="675"/>
      <c r="AB26" s="675"/>
      <c r="AC26" s="675"/>
      <c r="AD26" s="676">
        <v>14838720</v>
      </c>
      <c r="AE26" s="676"/>
      <c r="AF26" s="676"/>
      <c r="AG26" s="676"/>
      <c r="AH26" s="676"/>
      <c r="AI26" s="676"/>
      <c r="AJ26" s="676"/>
      <c r="AK26" s="676"/>
      <c r="AL26" s="645">
        <v>99.9</v>
      </c>
      <c r="AM26" s="646"/>
      <c r="AN26" s="646"/>
      <c r="AO26" s="677"/>
      <c r="AP26" s="736" t="s">
        <v>296</v>
      </c>
      <c r="AQ26" s="737"/>
      <c r="AR26" s="737"/>
      <c r="AS26" s="737"/>
      <c r="AT26" s="737"/>
      <c r="AU26" s="737"/>
      <c r="AV26" s="737"/>
      <c r="AW26" s="737"/>
      <c r="AX26" s="737"/>
      <c r="AY26" s="737"/>
      <c r="AZ26" s="737"/>
      <c r="BA26" s="737"/>
      <c r="BB26" s="737"/>
      <c r="BC26" s="737"/>
      <c r="BD26" s="737"/>
      <c r="BE26" s="737"/>
      <c r="BF26" s="738"/>
      <c r="BG26" s="642" t="s">
        <v>131</v>
      </c>
      <c r="BH26" s="643"/>
      <c r="BI26" s="643"/>
      <c r="BJ26" s="643"/>
      <c r="BK26" s="643"/>
      <c r="BL26" s="643"/>
      <c r="BM26" s="643"/>
      <c r="BN26" s="644"/>
      <c r="BO26" s="675" t="s">
        <v>131</v>
      </c>
      <c r="BP26" s="675"/>
      <c r="BQ26" s="675"/>
      <c r="BR26" s="675"/>
      <c r="BS26" s="648" t="s">
        <v>131</v>
      </c>
      <c r="BT26" s="643"/>
      <c r="BU26" s="643"/>
      <c r="BV26" s="643"/>
      <c r="BW26" s="643"/>
      <c r="BX26" s="643"/>
      <c r="BY26" s="643"/>
      <c r="BZ26" s="643"/>
      <c r="CA26" s="643"/>
      <c r="CB26" s="689"/>
      <c r="CD26" s="681" t="s">
        <v>297</v>
      </c>
      <c r="CE26" s="682"/>
      <c r="CF26" s="682"/>
      <c r="CG26" s="682"/>
      <c r="CH26" s="682"/>
      <c r="CI26" s="682"/>
      <c r="CJ26" s="682"/>
      <c r="CK26" s="682"/>
      <c r="CL26" s="682"/>
      <c r="CM26" s="682"/>
      <c r="CN26" s="682"/>
      <c r="CO26" s="682"/>
      <c r="CP26" s="682"/>
      <c r="CQ26" s="683"/>
      <c r="CR26" s="642">
        <v>2797317</v>
      </c>
      <c r="CS26" s="643"/>
      <c r="CT26" s="643"/>
      <c r="CU26" s="643"/>
      <c r="CV26" s="643"/>
      <c r="CW26" s="643"/>
      <c r="CX26" s="643"/>
      <c r="CY26" s="644"/>
      <c r="CZ26" s="645">
        <v>6.3</v>
      </c>
      <c r="DA26" s="663"/>
      <c r="DB26" s="663"/>
      <c r="DC26" s="664"/>
      <c r="DD26" s="648">
        <v>2565804</v>
      </c>
      <c r="DE26" s="643"/>
      <c r="DF26" s="643"/>
      <c r="DG26" s="643"/>
      <c r="DH26" s="643"/>
      <c r="DI26" s="643"/>
      <c r="DJ26" s="643"/>
      <c r="DK26" s="644"/>
      <c r="DL26" s="648" t="s">
        <v>131</v>
      </c>
      <c r="DM26" s="643"/>
      <c r="DN26" s="643"/>
      <c r="DO26" s="643"/>
      <c r="DP26" s="643"/>
      <c r="DQ26" s="643"/>
      <c r="DR26" s="643"/>
      <c r="DS26" s="643"/>
      <c r="DT26" s="643"/>
      <c r="DU26" s="643"/>
      <c r="DV26" s="644"/>
      <c r="DW26" s="645" t="s">
        <v>244</v>
      </c>
      <c r="DX26" s="663"/>
      <c r="DY26" s="663"/>
      <c r="DZ26" s="663"/>
      <c r="EA26" s="663"/>
      <c r="EB26" s="663"/>
      <c r="EC26" s="684"/>
    </row>
    <row r="27" spans="2:133" ht="11.25" customHeight="1" x14ac:dyDescent="0.15">
      <c r="B27" s="639" t="s">
        <v>298</v>
      </c>
      <c r="C27" s="640"/>
      <c r="D27" s="640"/>
      <c r="E27" s="640"/>
      <c r="F27" s="640"/>
      <c r="G27" s="640"/>
      <c r="H27" s="640"/>
      <c r="I27" s="640"/>
      <c r="J27" s="640"/>
      <c r="K27" s="640"/>
      <c r="L27" s="640"/>
      <c r="M27" s="640"/>
      <c r="N27" s="640"/>
      <c r="O27" s="640"/>
      <c r="P27" s="640"/>
      <c r="Q27" s="641"/>
      <c r="R27" s="642">
        <v>10341</v>
      </c>
      <c r="S27" s="643"/>
      <c r="T27" s="643"/>
      <c r="U27" s="643"/>
      <c r="V27" s="643"/>
      <c r="W27" s="643"/>
      <c r="X27" s="643"/>
      <c r="Y27" s="644"/>
      <c r="Z27" s="675">
        <v>0</v>
      </c>
      <c r="AA27" s="675"/>
      <c r="AB27" s="675"/>
      <c r="AC27" s="675"/>
      <c r="AD27" s="676">
        <v>10341</v>
      </c>
      <c r="AE27" s="676"/>
      <c r="AF27" s="676"/>
      <c r="AG27" s="676"/>
      <c r="AH27" s="676"/>
      <c r="AI27" s="676"/>
      <c r="AJ27" s="676"/>
      <c r="AK27" s="676"/>
      <c r="AL27" s="645">
        <v>0.1</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7042627</v>
      </c>
      <c r="BH27" s="643"/>
      <c r="BI27" s="643"/>
      <c r="BJ27" s="643"/>
      <c r="BK27" s="643"/>
      <c r="BL27" s="643"/>
      <c r="BM27" s="643"/>
      <c r="BN27" s="644"/>
      <c r="BO27" s="675">
        <v>100</v>
      </c>
      <c r="BP27" s="675"/>
      <c r="BQ27" s="675"/>
      <c r="BR27" s="675"/>
      <c r="BS27" s="648">
        <v>348762</v>
      </c>
      <c r="BT27" s="643"/>
      <c r="BU27" s="643"/>
      <c r="BV27" s="643"/>
      <c r="BW27" s="643"/>
      <c r="BX27" s="643"/>
      <c r="BY27" s="643"/>
      <c r="BZ27" s="643"/>
      <c r="CA27" s="643"/>
      <c r="CB27" s="689"/>
      <c r="CD27" s="681" t="s">
        <v>300</v>
      </c>
      <c r="CE27" s="682"/>
      <c r="CF27" s="682"/>
      <c r="CG27" s="682"/>
      <c r="CH27" s="682"/>
      <c r="CI27" s="682"/>
      <c r="CJ27" s="682"/>
      <c r="CK27" s="682"/>
      <c r="CL27" s="682"/>
      <c r="CM27" s="682"/>
      <c r="CN27" s="682"/>
      <c r="CO27" s="682"/>
      <c r="CP27" s="682"/>
      <c r="CQ27" s="683"/>
      <c r="CR27" s="642">
        <v>5200913</v>
      </c>
      <c r="CS27" s="661"/>
      <c r="CT27" s="661"/>
      <c r="CU27" s="661"/>
      <c r="CV27" s="661"/>
      <c r="CW27" s="661"/>
      <c r="CX27" s="661"/>
      <c r="CY27" s="662"/>
      <c r="CZ27" s="645">
        <v>11.6</v>
      </c>
      <c r="DA27" s="663"/>
      <c r="DB27" s="663"/>
      <c r="DC27" s="664"/>
      <c r="DD27" s="648">
        <v>1461319</v>
      </c>
      <c r="DE27" s="661"/>
      <c r="DF27" s="661"/>
      <c r="DG27" s="661"/>
      <c r="DH27" s="661"/>
      <c r="DI27" s="661"/>
      <c r="DJ27" s="661"/>
      <c r="DK27" s="662"/>
      <c r="DL27" s="648">
        <v>1455382</v>
      </c>
      <c r="DM27" s="661"/>
      <c r="DN27" s="661"/>
      <c r="DO27" s="661"/>
      <c r="DP27" s="661"/>
      <c r="DQ27" s="661"/>
      <c r="DR27" s="661"/>
      <c r="DS27" s="661"/>
      <c r="DT27" s="661"/>
      <c r="DU27" s="661"/>
      <c r="DV27" s="662"/>
      <c r="DW27" s="645">
        <v>9.4</v>
      </c>
      <c r="DX27" s="663"/>
      <c r="DY27" s="663"/>
      <c r="DZ27" s="663"/>
      <c r="EA27" s="663"/>
      <c r="EB27" s="663"/>
      <c r="EC27" s="684"/>
    </row>
    <row r="28" spans="2:133" ht="11.25" customHeight="1" x14ac:dyDescent="0.15">
      <c r="B28" s="639" t="s">
        <v>301</v>
      </c>
      <c r="C28" s="640"/>
      <c r="D28" s="640"/>
      <c r="E28" s="640"/>
      <c r="F28" s="640"/>
      <c r="G28" s="640"/>
      <c r="H28" s="640"/>
      <c r="I28" s="640"/>
      <c r="J28" s="640"/>
      <c r="K28" s="640"/>
      <c r="L28" s="640"/>
      <c r="M28" s="640"/>
      <c r="N28" s="640"/>
      <c r="O28" s="640"/>
      <c r="P28" s="640"/>
      <c r="Q28" s="641"/>
      <c r="R28" s="642">
        <v>140979</v>
      </c>
      <c r="S28" s="643"/>
      <c r="T28" s="643"/>
      <c r="U28" s="643"/>
      <c r="V28" s="643"/>
      <c r="W28" s="643"/>
      <c r="X28" s="643"/>
      <c r="Y28" s="644"/>
      <c r="Z28" s="675">
        <v>0.3</v>
      </c>
      <c r="AA28" s="675"/>
      <c r="AB28" s="675"/>
      <c r="AC28" s="675"/>
      <c r="AD28" s="676" t="s">
        <v>244</v>
      </c>
      <c r="AE28" s="676"/>
      <c r="AF28" s="676"/>
      <c r="AG28" s="676"/>
      <c r="AH28" s="676"/>
      <c r="AI28" s="676"/>
      <c r="AJ28" s="676"/>
      <c r="AK28" s="676"/>
      <c r="AL28" s="645" t="s">
        <v>244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302</v>
      </c>
      <c r="CE28" s="682"/>
      <c r="CF28" s="682"/>
      <c r="CG28" s="682"/>
      <c r="CH28" s="682"/>
      <c r="CI28" s="682"/>
      <c r="CJ28" s="682"/>
      <c r="CK28" s="682"/>
      <c r="CL28" s="682"/>
      <c r="CM28" s="682"/>
      <c r="CN28" s="682"/>
      <c r="CO28" s="682"/>
      <c r="CP28" s="682"/>
      <c r="CQ28" s="683"/>
      <c r="CR28" s="642">
        <v>4030699</v>
      </c>
      <c r="CS28" s="643"/>
      <c r="CT28" s="643"/>
      <c r="CU28" s="643"/>
      <c r="CV28" s="643"/>
      <c r="CW28" s="643"/>
      <c r="CX28" s="643"/>
      <c r="CY28" s="644"/>
      <c r="CZ28" s="645">
        <v>9</v>
      </c>
      <c r="DA28" s="663"/>
      <c r="DB28" s="663"/>
      <c r="DC28" s="664"/>
      <c r="DD28" s="648">
        <v>4010615</v>
      </c>
      <c r="DE28" s="643"/>
      <c r="DF28" s="643"/>
      <c r="DG28" s="643"/>
      <c r="DH28" s="643"/>
      <c r="DI28" s="643"/>
      <c r="DJ28" s="643"/>
      <c r="DK28" s="644"/>
      <c r="DL28" s="648">
        <v>3029628</v>
      </c>
      <c r="DM28" s="643"/>
      <c r="DN28" s="643"/>
      <c r="DO28" s="643"/>
      <c r="DP28" s="643"/>
      <c r="DQ28" s="643"/>
      <c r="DR28" s="643"/>
      <c r="DS28" s="643"/>
      <c r="DT28" s="643"/>
      <c r="DU28" s="643"/>
      <c r="DV28" s="644"/>
      <c r="DW28" s="645">
        <v>19.5</v>
      </c>
      <c r="DX28" s="663"/>
      <c r="DY28" s="663"/>
      <c r="DZ28" s="663"/>
      <c r="EA28" s="663"/>
      <c r="EB28" s="663"/>
      <c r="EC28" s="684"/>
    </row>
    <row r="29" spans="2:133" ht="11.25" customHeight="1" x14ac:dyDescent="0.15">
      <c r="B29" s="639" t="s">
        <v>303</v>
      </c>
      <c r="C29" s="640"/>
      <c r="D29" s="640"/>
      <c r="E29" s="640"/>
      <c r="F29" s="640"/>
      <c r="G29" s="640"/>
      <c r="H29" s="640"/>
      <c r="I29" s="640"/>
      <c r="J29" s="640"/>
      <c r="K29" s="640"/>
      <c r="L29" s="640"/>
      <c r="M29" s="640"/>
      <c r="N29" s="640"/>
      <c r="O29" s="640"/>
      <c r="P29" s="640"/>
      <c r="Q29" s="641"/>
      <c r="R29" s="642">
        <v>234703</v>
      </c>
      <c r="S29" s="643"/>
      <c r="T29" s="643"/>
      <c r="U29" s="643"/>
      <c r="V29" s="643"/>
      <c r="W29" s="643"/>
      <c r="X29" s="643"/>
      <c r="Y29" s="644"/>
      <c r="Z29" s="675">
        <v>0.5</v>
      </c>
      <c r="AA29" s="675"/>
      <c r="AB29" s="675"/>
      <c r="AC29" s="675"/>
      <c r="AD29" s="676" t="s">
        <v>139</v>
      </c>
      <c r="AE29" s="676"/>
      <c r="AF29" s="676"/>
      <c r="AG29" s="676"/>
      <c r="AH29" s="676"/>
      <c r="AI29" s="676"/>
      <c r="AJ29" s="676"/>
      <c r="AK29" s="676"/>
      <c r="AL29" s="645" t="s">
        <v>131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304</v>
      </c>
      <c r="CE29" s="728"/>
      <c r="CF29" s="681" t="s">
        <v>305</v>
      </c>
      <c r="CG29" s="682"/>
      <c r="CH29" s="682"/>
      <c r="CI29" s="682"/>
      <c r="CJ29" s="682"/>
      <c r="CK29" s="682"/>
      <c r="CL29" s="682"/>
      <c r="CM29" s="682"/>
      <c r="CN29" s="682"/>
      <c r="CO29" s="682"/>
      <c r="CP29" s="682"/>
      <c r="CQ29" s="683"/>
      <c r="CR29" s="642">
        <v>4030698</v>
      </c>
      <c r="CS29" s="661"/>
      <c r="CT29" s="661"/>
      <c r="CU29" s="661"/>
      <c r="CV29" s="661"/>
      <c r="CW29" s="661"/>
      <c r="CX29" s="661"/>
      <c r="CY29" s="662"/>
      <c r="CZ29" s="645">
        <v>9</v>
      </c>
      <c r="DA29" s="663"/>
      <c r="DB29" s="663"/>
      <c r="DC29" s="664"/>
      <c r="DD29" s="648">
        <v>4010614</v>
      </c>
      <c r="DE29" s="661"/>
      <c r="DF29" s="661"/>
      <c r="DG29" s="661"/>
      <c r="DH29" s="661"/>
      <c r="DI29" s="661"/>
      <c r="DJ29" s="661"/>
      <c r="DK29" s="662"/>
      <c r="DL29" s="648">
        <v>3029627</v>
      </c>
      <c r="DM29" s="661"/>
      <c r="DN29" s="661"/>
      <c r="DO29" s="661"/>
      <c r="DP29" s="661"/>
      <c r="DQ29" s="661"/>
      <c r="DR29" s="661"/>
      <c r="DS29" s="661"/>
      <c r="DT29" s="661"/>
      <c r="DU29" s="661"/>
      <c r="DV29" s="662"/>
      <c r="DW29" s="645">
        <v>19.5</v>
      </c>
      <c r="DX29" s="663"/>
      <c r="DY29" s="663"/>
      <c r="DZ29" s="663"/>
      <c r="EA29" s="663"/>
      <c r="EB29" s="663"/>
      <c r="EC29" s="684"/>
    </row>
    <row r="30" spans="2:133" ht="11.25" customHeight="1" x14ac:dyDescent="0.15">
      <c r="B30" s="639" t="s">
        <v>306</v>
      </c>
      <c r="C30" s="640"/>
      <c r="D30" s="640"/>
      <c r="E30" s="640"/>
      <c r="F30" s="640"/>
      <c r="G30" s="640"/>
      <c r="H30" s="640"/>
      <c r="I30" s="640"/>
      <c r="J30" s="640"/>
      <c r="K30" s="640"/>
      <c r="L30" s="640"/>
      <c r="M30" s="640"/>
      <c r="N30" s="640"/>
      <c r="O30" s="640"/>
      <c r="P30" s="640"/>
      <c r="Q30" s="641"/>
      <c r="R30" s="642">
        <v>188515</v>
      </c>
      <c r="S30" s="643"/>
      <c r="T30" s="643"/>
      <c r="U30" s="643"/>
      <c r="V30" s="643"/>
      <c r="W30" s="643"/>
      <c r="X30" s="643"/>
      <c r="Y30" s="644"/>
      <c r="Z30" s="675">
        <v>0.4</v>
      </c>
      <c r="AA30" s="675"/>
      <c r="AB30" s="675"/>
      <c r="AC30" s="675"/>
      <c r="AD30" s="676" t="s">
        <v>131</v>
      </c>
      <c r="AE30" s="676"/>
      <c r="AF30" s="676"/>
      <c r="AG30" s="676"/>
      <c r="AH30" s="676"/>
      <c r="AI30" s="676"/>
      <c r="AJ30" s="676"/>
      <c r="AK30" s="676"/>
      <c r="AL30" s="645" t="s">
        <v>139</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16"/>
      <c r="BI30" s="716"/>
      <c r="BJ30" s="716"/>
      <c r="BK30" s="716"/>
      <c r="BL30" s="716"/>
      <c r="BM30" s="716"/>
      <c r="BN30" s="716"/>
      <c r="BO30" s="716"/>
      <c r="BP30" s="716"/>
      <c r="BQ30" s="717"/>
      <c r="BR30" s="703" t="s">
        <v>308</v>
      </c>
      <c r="BS30" s="716"/>
      <c r="BT30" s="716"/>
      <c r="BU30" s="716"/>
      <c r="BV30" s="716"/>
      <c r="BW30" s="716"/>
      <c r="BX30" s="716"/>
      <c r="BY30" s="716"/>
      <c r="BZ30" s="716"/>
      <c r="CA30" s="716"/>
      <c r="CB30" s="717"/>
      <c r="CD30" s="729"/>
      <c r="CE30" s="730"/>
      <c r="CF30" s="681" t="s">
        <v>309</v>
      </c>
      <c r="CG30" s="682"/>
      <c r="CH30" s="682"/>
      <c r="CI30" s="682"/>
      <c r="CJ30" s="682"/>
      <c r="CK30" s="682"/>
      <c r="CL30" s="682"/>
      <c r="CM30" s="682"/>
      <c r="CN30" s="682"/>
      <c r="CO30" s="682"/>
      <c r="CP30" s="682"/>
      <c r="CQ30" s="683"/>
      <c r="CR30" s="642">
        <v>3906284</v>
      </c>
      <c r="CS30" s="643"/>
      <c r="CT30" s="643"/>
      <c r="CU30" s="643"/>
      <c r="CV30" s="643"/>
      <c r="CW30" s="643"/>
      <c r="CX30" s="643"/>
      <c r="CY30" s="644"/>
      <c r="CZ30" s="645">
        <v>8.6999999999999993</v>
      </c>
      <c r="DA30" s="663"/>
      <c r="DB30" s="663"/>
      <c r="DC30" s="664"/>
      <c r="DD30" s="648">
        <v>3888550</v>
      </c>
      <c r="DE30" s="643"/>
      <c r="DF30" s="643"/>
      <c r="DG30" s="643"/>
      <c r="DH30" s="643"/>
      <c r="DI30" s="643"/>
      <c r="DJ30" s="643"/>
      <c r="DK30" s="644"/>
      <c r="DL30" s="648">
        <v>2907563</v>
      </c>
      <c r="DM30" s="643"/>
      <c r="DN30" s="643"/>
      <c r="DO30" s="643"/>
      <c r="DP30" s="643"/>
      <c r="DQ30" s="643"/>
      <c r="DR30" s="643"/>
      <c r="DS30" s="643"/>
      <c r="DT30" s="643"/>
      <c r="DU30" s="643"/>
      <c r="DV30" s="644"/>
      <c r="DW30" s="645">
        <v>18.7</v>
      </c>
      <c r="DX30" s="663"/>
      <c r="DY30" s="663"/>
      <c r="DZ30" s="663"/>
      <c r="EA30" s="663"/>
      <c r="EB30" s="663"/>
      <c r="EC30" s="684"/>
    </row>
    <row r="31" spans="2:133" ht="11.25" customHeight="1" x14ac:dyDescent="0.15">
      <c r="B31" s="639" t="s">
        <v>310</v>
      </c>
      <c r="C31" s="640"/>
      <c r="D31" s="640"/>
      <c r="E31" s="640"/>
      <c r="F31" s="640"/>
      <c r="G31" s="640"/>
      <c r="H31" s="640"/>
      <c r="I31" s="640"/>
      <c r="J31" s="640"/>
      <c r="K31" s="640"/>
      <c r="L31" s="640"/>
      <c r="M31" s="640"/>
      <c r="N31" s="640"/>
      <c r="O31" s="640"/>
      <c r="P31" s="640"/>
      <c r="Q31" s="641"/>
      <c r="R31" s="642">
        <v>12449080</v>
      </c>
      <c r="S31" s="643"/>
      <c r="T31" s="643"/>
      <c r="U31" s="643"/>
      <c r="V31" s="643"/>
      <c r="W31" s="643"/>
      <c r="X31" s="643"/>
      <c r="Y31" s="644"/>
      <c r="Z31" s="675">
        <v>26.9</v>
      </c>
      <c r="AA31" s="675"/>
      <c r="AB31" s="675"/>
      <c r="AC31" s="675"/>
      <c r="AD31" s="676" t="s">
        <v>131</v>
      </c>
      <c r="AE31" s="676"/>
      <c r="AF31" s="676"/>
      <c r="AG31" s="676"/>
      <c r="AH31" s="676"/>
      <c r="AI31" s="676"/>
      <c r="AJ31" s="676"/>
      <c r="AK31" s="676"/>
      <c r="AL31" s="645" t="s">
        <v>131</v>
      </c>
      <c r="AM31" s="646"/>
      <c r="AN31" s="646"/>
      <c r="AO31" s="677"/>
      <c r="AP31" s="718" t="s">
        <v>311</v>
      </c>
      <c r="AQ31" s="719"/>
      <c r="AR31" s="719"/>
      <c r="AS31" s="719"/>
      <c r="AT31" s="724" t="s">
        <v>312</v>
      </c>
      <c r="AU31" s="231"/>
      <c r="AV31" s="231"/>
      <c r="AW31" s="231"/>
      <c r="AX31" s="708" t="s">
        <v>189</v>
      </c>
      <c r="AY31" s="709"/>
      <c r="AZ31" s="709"/>
      <c r="BA31" s="709"/>
      <c r="BB31" s="709"/>
      <c r="BC31" s="709"/>
      <c r="BD31" s="709"/>
      <c r="BE31" s="709"/>
      <c r="BF31" s="710"/>
      <c r="BG31" s="711">
        <v>98.8</v>
      </c>
      <c r="BH31" s="712"/>
      <c r="BI31" s="712"/>
      <c r="BJ31" s="712"/>
      <c r="BK31" s="712"/>
      <c r="BL31" s="712"/>
      <c r="BM31" s="713">
        <v>88.3</v>
      </c>
      <c r="BN31" s="712"/>
      <c r="BO31" s="712"/>
      <c r="BP31" s="712"/>
      <c r="BQ31" s="714"/>
      <c r="BR31" s="711">
        <v>99</v>
      </c>
      <c r="BS31" s="712"/>
      <c r="BT31" s="712"/>
      <c r="BU31" s="712"/>
      <c r="BV31" s="712"/>
      <c r="BW31" s="712"/>
      <c r="BX31" s="713">
        <v>88.3</v>
      </c>
      <c r="BY31" s="712"/>
      <c r="BZ31" s="712"/>
      <c r="CA31" s="712"/>
      <c r="CB31" s="714"/>
      <c r="CD31" s="729"/>
      <c r="CE31" s="730"/>
      <c r="CF31" s="681" t="s">
        <v>313</v>
      </c>
      <c r="CG31" s="682"/>
      <c r="CH31" s="682"/>
      <c r="CI31" s="682"/>
      <c r="CJ31" s="682"/>
      <c r="CK31" s="682"/>
      <c r="CL31" s="682"/>
      <c r="CM31" s="682"/>
      <c r="CN31" s="682"/>
      <c r="CO31" s="682"/>
      <c r="CP31" s="682"/>
      <c r="CQ31" s="683"/>
      <c r="CR31" s="642">
        <v>124414</v>
      </c>
      <c r="CS31" s="661"/>
      <c r="CT31" s="661"/>
      <c r="CU31" s="661"/>
      <c r="CV31" s="661"/>
      <c r="CW31" s="661"/>
      <c r="CX31" s="661"/>
      <c r="CY31" s="662"/>
      <c r="CZ31" s="645">
        <v>0.3</v>
      </c>
      <c r="DA31" s="663"/>
      <c r="DB31" s="663"/>
      <c r="DC31" s="664"/>
      <c r="DD31" s="648">
        <v>122064</v>
      </c>
      <c r="DE31" s="661"/>
      <c r="DF31" s="661"/>
      <c r="DG31" s="661"/>
      <c r="DH31" s="661"/>
      <c r="DI31" s="661"/>
      <c r="DJ31" s="661"/>
      <c r="DK31" s="662"/>
      <c r="DL31" s="648">
        <v>122064</v>
      </c>
      <c r="DM31" s="661"/>
      <c r="DN31" s="661"/>
      <c r="DO31" s="661"/>
      <c r="DP31" s="661"/>
      <c r="DQ31" s="661"/>
      <c r="DR31" s="661"/>
      <c r="DS31" s="661"/>
      <c r="DT31" s="661"/>
      <c r="DU31" s="661"/>
      <c r="DV31" s="662"/>
      <c r="DW31" s="645">
        <v>0.8</v>
      </c>
      <c r="DX31" s="663"/>
      <c r="DY31" s="663"/>
      <c r="DZ31" s="663"/>
      <c r="EA31" s="663"/>
      <c r="EB31" s="663"/>
      <c r="EC31" s="684"/>
    </row>
    <row r="32" spans="2:133" ht="11.25" customHeight="1" x14ac:dyDescent="0.15">
      <c r="B32" s="733" t="s">
        <v>314</v>
      </c>
      <c r="C32" s="734"/>
      <c r="D32" s="734"/>
      <c r="E32" s="734"/>
      <c r="F32" s="734"/>
      <c r="G32" s="734"/>
      <c r="H32" s="734"/>
      <c r="I32" s="734"/>
      <c r="J32" s="734"/>
      <c r="K32" s="734"/>
      <c r="L32" s="734"/>
      <c r="M32" s="734"/>
      <c r="N32" s="734"/>
      <c r="O32" s="734"/>
      <c r="P32" s="734"/>
      <c r="Q32" s="735"/>
      <c r="R32" s="642" t="s">
        <v>131</v>
      </c>
      <c r="S32" s="643"/>
      <c r="T32" s="643"/>
      <c r="U32" s="643"/>
      <c r="V32" s="643"/>
      <c r="W32" s="643"/>
      <c r="X32" s="643"/>
      <c r="Y32" s="644"/>
      <c r="Z32" s="675" t="s">
        <v>131</v>
      </c>
      <c r="AA32" s="675"/>
      <c r="AB32" s="675"/>
      <c r="AC32" s="675"/>
      <c r="AD32" s="676" t="s">
        <v>131</v>
      </c>
      <c r="AE32" s="676"/>
      <c r="AF32" s="676"/>
      <c r="AG32" s="676"/>
      <c r="AH32" s="676"/>
      <c r="AI32" s="676"/>
      <c r="AJ32" s="676"/>
      <c r="AK32" s="676"/>
      <c r="AL32" s="645" t="s">
        <v>131</v>
      </c>
      <c r="AM32" s="646"/>
      <c r="AN32" s="646"/>
      <c r="AO32" s="677"/>
      <c r="AP32" s="720"/>
      <c r="AQ32" s="721"/>
      <c r="AR32" s="721"/>
      <c r="AS32" s="721"/>
      <c r="AT32" s="725"/>
      <c r="AU32" s="230" t="s">
        <v>315</v>
      </c>
      <c r="AV32" s="230"/>
      <c r="AW32" s="230"/>
      <c r="AX32" s="639" t="s">
        <v>316</v>
      </c>
      <c r="AY32" s="640"/>
      <c r="AZ32" s="640"/>
      <c r="BA32" s="640"/>
      <c r="BB32" s="640"/>
      <c r="BC32" s="640"/>
      <c r="BD32" s="640"/>
      <c r="BE32" s="640"/>
      <c r="BF32" s="641"/>
      <c r="BG32" s="715">
        <v>99.2</v>
      </c>
      <c r="BH32" s="661"/>
      <c r="BI32" s="661"/>
      <c r="BJ32" s="661"/>
      <c r="BK32" s="661"/>
      <c r="BL32" s="661"/>
      <c r="BM32" s="646">
        <v>97</v>
      </c>
      <c r="BN32" s="707"/>
      <c r="BO32" s="707"/>
      <c r="BP32" s="707"/>
      <c r="BQ32" s="688"/>
      <c r="BR32" s="715">
        <v>99.2</v>
      </c>
      <c r="BS32" s="661"/>
      <c r="BT32" s="661"/>
      <c r="BU32" s="661"/>
      <c r="BV32" s="661"/>
      <c r="BW32" s="661"/>
      <c r="BX32" s="646">
        <v>97.2</v>
      </c>
      <c r="BY32" s="707"/>
      <c r="BZ32" s="707"/>
      <c r="CA32" s="707"/>
      <c r="CB32" s="688"/>
      <c r="CD32" s="731"/>
      <c r="CE32" s="732"/>
      <c r="CF32" s="681" t="s">
        <v>317</v>
      </c>
      <c r="CG32" s="682"/>
      <c r="CH32" s="682"/>
      <c r="CI32" s="682"/>
      <c r="CJ32" s="682"/>
      <c r="CK32" s="682"/>
      <c r="CL32" s="682"/>
      <c r="CM32" s="682"/>
      <c r="CN32" s="682"/>
      <c r="CO32" s="682"/>
      <c r="CP32" s="682"/>
      <c r="CQ32" s="683"/>
      <c r="CR32" s="642">
        <v>1</v>
      </c>
      <c r="CS32" s="643"/>
      <c r="CT32" s="643"/>
      <c r="CU32" s="643"/>
      <c r="CV32" s="643"/>
      <c r="CW32" s="643"/>
      <c r="CX32" s="643"/>
      <c r="CY32" s="644"/>
      <c r="CZ32" s="645">
        <v>0</v>
      </c>
      <c r="DA32" s="663"/>
      <c r="DB32" s="663"/>
      <c r="DC32" s="664"/>
      <c r="DD32" s="648">
        <v>1</v>
      </c>
      <c r="DE32" s="643"/>
      <c r="DF32" s="643"/>
      <c r="DG32" s="643"/>
      <c r="DH32" s="643"/>
      <c r="DI32" s="643"/>
      <c r="DJ32" s="643"/>
      <c r="DK32" s="644"/>
      <c r="DL32" s="648">
        <v>1</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318</v>
      </c>
      <c r="C33" s="640"/>
      <c r="D33" s="640"/>
      <c r="E33" s="640"/>
      <c r="F33" s="640"/>
      <c r="G33" s="640"/>
      <c r="H33" s="640"/>
      <c r="I33" s="640"/>
      <c r="J33" s="640"/>
      <c r="K33" s="640"/>
      <c r="L33" s="640"/>
      <c r="M33" s="640"/>
      <c r="N33" s="640"/>
      <c r="O33" s="640"/>
      <c r="P33" s="640"/>
      <c r="Q33" s="641"/>
      <c r="R33" s="642">
        <v>4878903</v>
      </c>
      <c r="S33" s="643"/>
      <c r="T33" s="643"/>
      <c r="U33" s="643"/>
      <c r="V33" s="643"/>
      <c r="W33" s="643"/>
      <c r="X33" s="643"/>
      <c r="Y33" s="644"/>
      <c r="Z33" s="675">
        <v>10.5</v>
      </c>
      <c r="AA33" s="675"/>
      <c r="AB33" s="675"/>
      <c r="AC33" s="675"/>
      <c r="AD33" s="676" t="s">
        <v>131</v>
      </c>
      <c r="AE33" s="676"/>
      <c r="AF33" s="676"/>
      <c r="AG33" s="676"/>
      <c r="AH33" s="676"/>
      <c r="AI33" s="676"/>
      <c r="AJ33" s="676"/>
      <c r="AK33" s="676"/>
      <c r="AL33" s="645" t="s">
        <v>244</v>
      </c>
      <c r="AM33" s="646"/>
      <c r="AN33" s="646"/>
      <c r="AO33" s="677"/>
      <c r="AP33" s="722"/>
      <c r="AQ33" s="723"/>
      <c r="AR33" s="723"/>
      <c r="AS33" s="723"/>
      <c r="AT33" s="726"/>
      <c r="AU33" s="232"/>
      <c r="AV33" s="232"/>
      <c r="AW33" s="232"/>
      <c r="AX33" s="623" t="s">
        <v>319</v>
      </c>
      <c r="AY33" s="624"/>
      <c r="AZ33" s="624"/>
      <c r="BA33" s="624"/>
      <c r="BB33" s="624"/>
      <c r="BC33" s="624"/>
      <c r="BD33" s="624"/>
      <c r="BE33" s="624"/>
      <c r="BF33" s="625"/>
      <c r="BG33" s="706">
        <v>98.3</v>
      </c>
      <c r="BH33" s="627"/>
      <c r="BI33" s="627"/>
      <c r="BJ33" s="627"/>
      <c r="BK33" s="627"/>
      <c r="BL33" s="627"/>
      <c r="BM33" s="669">
        <v>81.5</v>
      </c>
      <c r="BN33" s="627"/>
      <c r="BO33" s="627"/>
      <c r="BP33" s="627"/>
      <c r="BQ33" s="671"/>
      <c r="BR33" s="706">
        <v>98.8</v>
      </c>
      <c r="BS33" s="627"/>
      <c r="BT33" s="627"/>
      <c r="BU33" s="627"/>
      <c r="BV33" s="627"/>
      <c r="BW33" s="627"/>
      <c r="BX33" s="669">
        <v>80.900000000000006</v>
      </c>
      <c r="BY33" s="627"/>
      <c r="BZ33" s="627"/>
      <c r="CA33" s="627"/>
      <c r="CB33" s="671"/>
      <c r="CD33" s="681" t="s">
        <v>320</v>
      </c>
      <c r="CE33" s="682"/>
      <c r="CF33" s="682"/>
      <c r="CG33" s="682"/>
      <c r="CH33" s="682"/>
      <c r="CI33" s="682"/>
      <c r="CJ33" s="682"/>
      <c r="CK33" s="682"/>
      <c r="CL33" s="682"/>
      <c r="CM33" s="682"/>
      <c r="CN33" s="682"/>
      <c r="CO33" s="682"/>
      <c r="CP33" s="682"/>
      <c r="CQ33" s="683"/>
      <c r="CR33" s="642">
        <v>19920213</v>
      </c>
      <c r="CS33" s="661"/>
      <c r="CT33" s="661"/>
      <c r="CU33" s="661"/>
      <c r="CV33" s="661"/>
      <c r="CW33" s="661"/>
      <c r="CX33" s="661"/>
      <c r="CY33" s="662"/>
      <c r="CZ33" s="645">
        <v>44.5</v>
      </c>
      <c r="DA33" s="663"/>
      <c r="DB33" s="663"/>
      <c r="DC33" s="664"/>
      <c r="DD33" s="648">
        <v>8822805</v>
      </c>
      <c r="DE33" s="661"/>
      <c r="DF33" s="661"/>
      <c r="DG33" s="661"/>
      <c r="DH33" s="661"/>
      <c r="DI33" s="661"/>
      <c r="DJ33" s="661"/>
      <c r="DK33" s="662"/>
      <c r="DL33" s="648">
        <v>5957069</v>
      </c>
      <c r="DM33" s="661"/>
      <c r="DN33" s="661"/>
      <c r="DO33" s="661"/>
      <c r="DP33" s="661"/>
      <c r="DQ33" s="661"/>
      <c r="DR33" s="661"/>
      <c r="DS33" s="661"/>
      <c r="DT33" s="661"/>
      <c r="DU33" s="661"/>
      <c r="DV33" s="662"/>
      <c r="DW33" s="645">
        <v>38.4</v>
      </c>
      <c r="DX33" s="663"/>
      <c r="DY33" s="663"/>
      <c r="DZ33" s="663"/>
      <c r="EA33" s="663"/>
      <c r="EB33" s="663"/>
      <c r="EC33" s="684"/>
    </row>
    <row r="34" spans="2:133" ht="11.25" customHeight="1" x14ac:dyDescent="0.15">
      <c r="B34" s="639" t="s">
        <v>321</v>
      </c>
      <c r="C34" s="640"/>
      <c r="D34" s="640"/>
      <c r="E34" s="640"/>
      <c r="F34" s="640"/>
      <c r="G34" s="640"/>
      <c r="H34" s="640"/>
      <c r="I34" s="640"/>
      <c r="J34" s="640"/>
      <c r="K34" s="640"/>
      <c r="L34" s="640"/>
      <c r="M34" s="640"/>
      <c r="N34" s="640"/>
      <c r="O34" s="640"/>
      <c r="P34" s="640"/>
      <c r="Q34" s="641"/>
      <c r="R34" s="642">
        <v>173312</v>
      </c>
      <c r="S34" s="643"/>
      <c r="T34" s="643"/>
      <c r="U34" s="643"/>
      <c r="V34" s="643"/>
      <c r="W34" s="643"/>
      <c r="X34" s="643"/>
      <c r="Y34" s="644"/>
      <c r="Z34" s="675">
        <v>0.4</v>
      </c>
      <c r="AA34" s="675"/>
      <c r="AB34" s="675"/>
      <c r="AC34" s="675"/>
      <c r="AD34" s="676">
        <v>9763</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322</v>
      </c>
      <c r="CE34" s="682"/>
      <c r="CF34" s="682"/>
      <c r="CG34" s="682"/>
      <c r="CH34" s="682"/>
      <c r="CI34" s="682"/>
      <c r="CJ34" s="682"/>
      <c r="CK34" s="682"/>
      <c r="CL34" s="682"/>
      <c r="CM34" s="682"/>
      <c r="CN34" s="682"/>
      <c r="CO34" s="682"/>
      <c r="CP34" s="682"/>
      <c r="CQ34" s="683"/>
      <c r="CR34" s="642">
        <v>4684770</v>
      </c>
      <c r="CS34" s="643"/>
      <c r="CT34" s="643"/>
      <c r="CU34" s="643"/>
      <c r="CV34" s="643"/>
      <c r="CW34" s="643"/>
      <c r="CX34" s="643"/>
      <c r="CY34" s="644"/>
      <c r="CZ34" s="645">
        <v>10.5</v>
      </c>
      <c r="DA34" s="663"/>
      <c r="DB34" s="663"/>
      <c r="DC34" s="664"/>
      <c r="DD34" s="648">
        <v>2723195</v>
      </c>
      <c r="DE34" s="643"/>
      <c r="DF34" s="643"/>
      <c r="DG34" s="643"/>
      <c r="DH34" s="643"/>
      <c r="DI34" s="643"/>
      <c r="DJ34" s="643"/>
      <c r="DK34" s="644"/>
      <c r="DL34" s="648">
        <v>2036615</v>
      </c>
      <c r="DM34" s="643"/>
      <c r="DN34" s="643"/>
      <c r="DO34" s="643"/>
      <c r="DP34" s="643"/>
      <c r="DQ34" s="643"/>
      <c r="DR34" s="643"/>
      <c r="DS34" s="643"/>
      <c r="DT34" s="643"/>
      <c r="DU34" s="643"/>
      <c r="DV34" s="644"/>
      <c r="DW34" s="645">
        <v>13.1</v>
      </c>
      <c r="DX34" s="663"/>
      <c r="DY34" s="663"/>
      <c r="DZ34" s="663"/>
      <c r="EA34" s="663"/>
      <c r="EB34" s="663"/>
      <c r="EC34" s="684"/>
    </row>
    <row r="35" spans="2:133" ht="11.25" customHeight="1" x14ac:dyDescent="0.15">
      <c r="B35" s="639" t="s">
        <v>323</v>
      </c>
      <c r="C35" s="640"/>
      <c r="D35" s="640"/>
      <c r="E35" s="640"/>
      <c r="F35" s="640"/>
      <c r="G35" s="640"/>
      <c r="H35" s="640"/>
      <c r="I35" s="640"/>
      <c r="J35" s="640"/>
      <c r="K35" s="640"/>
      <c r="L35" s="640"/>
      <c r="M35" s="640"/>
      <c r="N35" s="640"/>
      <c r="O35" s="640"/>
      <c r="P35" s="640"/>
      <c r="Q35" s="641"/>
      <c r="R35" s="642">
        <v>2293122</v>
      </c>
      <c r="S35" s="643"/>
      <c r="T35" s="643"/>
      <c r="U35" s="643"/>
      <c r="V35" s="643"/>
      <c r="W35" s="643"/>
      <c r="X35" s="643"/>
      <c r="Y35" s="644"/>
      <c r="Z35" s="675">
        <v>5</v>
      </c>
      <c r="AA35" s="675"/>
      <c r="AB35" s="675"/>
      <c r="AC35" s="675"/>
      <c r="AD35" s="676" t="s">
        <v>131</v>
      </c>
      <c r="AE35" s="676"/>
      <c r="AF35" s="676"/>
      <c r="AG35" s="676"/>
      <c r="AH35" s="676"/>
      <c r="AI35" s="676"/>
      <c r="AJ35" s="676"/>
      <c r="AK35" s="676"/>
      <c r="AL35" s="645" t="s">
        <v>131</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326</v>
      </c>
      <c r="CE35" s="682"/>
      <c r="CF35" s="682"/>
      <c r="CG35" s="682"/>
      <c r="CH35" s="682"/>
      <c r="CI35" s="682"/>
      <c r="CJ35" s="682"/>
      <c r="CK35" s="682"/>
      <c r="CL35" s="682"/>
      <c r="CM35" s="682"/>
      <c r="CN35" s="682"/>
      <c r="CO35" s="682"/>
      <c r="CP35" s="682"/>
      <c r="CQ35" s="683"/>
      <c r="CR35" s="642">
        <v>53973</v>
      </c>
      <c r="CS35" s="661"/>
      <c r="CT35" s="661"/>
      <c r="CU35" s="661"/>
      <c r="CV35" s="661"/>
      <c r="CW35" s="661"/>
      <c r="CX35" s="661"/>
      <c r="CY35" s="662"/>
      <c r="CZ35" s="645">
        <v>0.1</v>
      </c>
      <c r="DA35" s="663"/>
      <c r="DB35" s="663"/>
      <c r="DC35" s="664"/>
      <c r="DD35" s="648">
        <v>36528</v>
      </c>
      <c r="DE35" s="661"/>
      <c r="DF35" s="661"/>
      <c r="DG35" s="661"/>
      <c r="DH35" s="661"/>
      <c r="DI35" s="661"/>
      <c r="DJ35" s="661"/>
      <c r="DK35" s="662"/>
      <c r="DL35" s="648">
        <v>30224</v>
      </c>
      <c r="DM35" s="661"/>
      <c r="DN35" s="661"/>
      <c r="DO35" s="661"/>
      <c r="DP35" s="661"/>
      <c r="DQ35" s="661"/>
      <c r="DR35" s="661"/>
      <c r="DS35" s="661"/>
      <c r="DT35" s="661"/>
      <c r="DU35" s="661"/>
      <c r="DV35" s="662"/>
      <c r="DW35" s="645">
        <v>0.2</v>
      </c>
      <c r="DX35" s="663"/>
      <c r="DY35" s="663"/>
      <c r="DZ35" s="663"/>
      <c r="EA35" s="663"/>
      <c r="EB35" s="663"/>
      <c r="EC35" s="684"/>
    </row>
    <row r="36" spans="2:133" ht="11.25" customHeight="1" x14ac:dyDescent="0.15">
      <c r="B36" s="639" t="s">
        <v>327</v>
      </c>
      <c r="C36" s="640"/>
      <c r="D36" s="640"/>
      <c r="E36" s="640"/>
      <c r="F36" s="640"/>
      <c r="G36" s="640"/>
      <c r="H36" s="640"/>
      <c r="I36" s="640"/>
      <c r="J36" s="640"/>
      <c r="K36" s="640"/>
      <c r="L36" s="640"/>
      <c r="M36" s="640"/>
      <c r="N36" s="640"/>
      <c r="O36" s="640"/>
      <c r="P36" s="640"/>
      <c r="Q36" s="641"/>
      <c r="R36" s="642">
        <v>2382259</v>
      </c>
      <c r="S36" s="643"/>
      <c r="T36" s="643"/>
      <c r="U36" s="643"/>
      <c r="V36" s="643"/>
      <c r="W36" s="643"/>
      <c r="X36" s="643"/>
      <c r="Y36" s="644"/>
      <c r="Z36" s="675">
        <v>5.2</v>
      </c>
      <c r="AA36" s="675"/>
      <c r="AB36" s="675"/>
      <c r="AC36" s="675"/>
      <c r="AD36" s="676" t="s">
        <v>244</v>
      </c>
      <c r="AE36" s="676"/>
      <c r="AF36" s="676"/>
      <c r="AG36" s="676"/>
      <c r="AH36" s="676"/>
      <c r="AI36" s="676"/>
      <c r="AJ36" s="676"/>
      <c r="AK36" s="676"/>
      <c r="AL36" s="645" t="s">
        <v>131</v>
      </c>
      <c r="AM36" s="646"/>
      <c r="AN36" s="646"/>
      <c r="AO36" s="677"/>
      <c r="AP36" s="235"/>
      <c r="AQ36" s="694" t="s">
        <v>328</v>
      </c>
      <c r="AR36" s="695"/>
      <c r="AS36" s="695"/>
      <c r="AT36" s="695"/>
      <c r="AU36" s="695"/>
      <c r="AV36" s="695"/>
      <c r="AW36" s="695"/>
      <c r="AX36" s="695"/>
      <c r="AY36" s="696"/>
      <c r="AZ36" s="697">
        <v>3806763</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73786</v>
      </c>
      <c r="BW36" s="698"/>
      <c r="BX36" s="698"/>
      <c r="BY36" s="698"/>
      <c r="BZ36" s="698"/>
      <c r="CA36" s="698"/>
      <c r="CB36" s="699"/>
      <c r="CD36" s="681" t="s">
        <v>330</v>
      </c>
      <c r="CE36" s="682"/>
      <c r="CF36" s="682"/>
      <c r="CG36" s="682"/>
      <c r="CH36" s="682"/>
      <c r="CI36" s="682"/>
      <c r="CJ36" s="682"/>
      <c r="CK36" s="682"/>
      <c r="CL36" s="682"/>
      <c r="CM36" s="682"/>
      <c r="CN36" s="682"/>
      <c r="CO36" s="682"/>
      <c r="CP36" s="682"/>
      <c r="CQ36" s="683"/>
      <c r="CR36" s="642">
        <v>9257145</v>
      </c>
      <c r="CS36" s="643"/>
      <c r="CT36" s="643"/>
      <c r="CU36" s="643"/>
      <c r="CV36" s="643"/>
      <c r="CW36" s="643"/>
      <c r="CX36" s="643"/>
      <c r="CY36" s="644"/>
      <c r="CZ36" s="645">
        <v>20.7</v>
      </c>
      <c r="DA36" s="663"/>
      <c r="DB36" s="663"/>
      <c r="DC36" s="664"/>
      <c r="DD36" s="648">
        <v>3355596</v>
      </c>
      <c r="DE36" s="643"/>
      <c r="DF36" s="643"/>
      <c r="DG36" s="643"/>
      <c r="DH36" s="643"/>
      <c r="DI36" s="643"/>
      <c r="DJ36" s="643"/>
      <c r="DK36" s="644"/>
      <c r="DL36" s="648">
        <v>2011919</v>
      </c>
      <c r="DM36" s="643"/>
      <c r="DN36" s="643"/>
      <c r="DO36" s="643"/>
      <c r="DP36" s="643"/>
      <c r="DQ36" s="643"/>
      <c r="DR36" s="643"/>
      <c r="DS36" s="643"/>
      <c r="DT36" s="643"/>
      <c r="DU36" s="643"/>
      <c r="DV36" s="644"/>
      <c r="DW36" s="645">
        <v>13</v>
      </c>
      <c r="DX36" s="663"/>
      <c r="DY36" s="663"/>
      <c r="DZ36" s="663"/>
      <c r="EA36" s="663"/>
      <c r="EB36" s="663"/>
      <c r="EC36" s="684"/>
    </row>
    <row r="37" spans="2:133" ht="11.25" customHeight="1" x14ac:dyDescent="0.15">
      <c r="B37" s="639" t="s">
        <v>331</v>
      </c>
      <c r="C37" s="640"/>
      <c r="D37" s="640"/>
      <c r="E37" s="640"/>
      <c r="F37" s="640"/>
      <c r="G37" s="640"/>
      <c r="H37" s="640"/>
      <c r="I37" s="640"/>
      <c r="J37" s="640"/>
      <c r="K37" s="640"/>
      <c r="L37" s="640"/>
      <c r="M37" s="640"/>
      <c r="N37" s="640"/>
      <c r="O37" s="640"/>
      <c r="P37" s="640"/>
      <c r="Q37" s="641"/>
      <c r="R37" s="642">
        <v>1542576</v>
      </c>
      <c r="S37" s="643"/>
      <c r="T37" s="643"/>
      <c r="U37" s="643"/>
      <c r="V37" s="643"/>
      <c r="W37" s="643"/>
      <c r="X37" s="643"/>
      <c r="Y37" s="644"/>
      <c r="Z37" s="675">
        <v>3.3</v>
      </c>
      <c r="AA37" s="675"/>
      <c r="AB37" s="675"/>
      <c r="AC37" s="675"/>
      <c r="AD37" s="676" t="s">
        <v>244</v>
      </c>
      <c r="AE37" s="676"/>
      <c r="AF37" s="676"/>
      <c r="AG37" s="676"/>
      <c r="AH37" s="676"/>
      <c r="AI37" s="676"/>
      <c r="AJ37" s="676"/>
      <c r="AK37" s="676"/>
      <c r="AL37" s="645" t="s">
        <v>244</v>
      </c>
      <c r="AM37" s="646"/>
      <c r="AN37" s="646"/>
      <c r="AO37" s="677"/>
      <c r="AQ37" s="685" t="s">
        <v>332</v>
      </c>
      <c r="AR37" s="686"/>
      <c r="AS37" s="686"/>
      <c r="AT37" s="686"/>
      <c r="AU37" s="686"/>
      <c r="AV37" s="686"/>
      <c r="AW37" s="686"/>
      <c r="AX37" s="686"/>
      <c r="AY37" s="687"/>
      <c r="AZ37" s="642">
        <v>1103666</v>
      </c>
      <c r="BA37" s="643"/>
      <c r="BB37" s="643"/>
      <c r="BC37" s="643"/>
      <c r="BD37" s="661"/>
      <c r="BE37" s="661"/>
      <c r="BF37" s="688"/>
      <c r="BG37" s="681" t="s">
        <v>333</v>
      </c>
      <c r="BH37" s="682"/>
      <c r="BI37" s="682"/>
      <c r="BJ37" s="682"/>
      <c r="BK37" s="682"/>
      <c r="BL37" s="682"/>
      <c r="BM37" s="682"/>
      <c r="BN37" s="682"/>
      <c r="BO37" s="682"/>
      <c r="BP37" s="682"/>
      <c r="BQ37" s="682"/>
      <c r="BR37" s="682"/>
      <c r="BS37" s="682"/>
      <c r="BT37" s="682"/>
      <c r="BU37" s="683"/>
      <c r="BV37" s="642">
        <v>-9423</v>
      </c>
      <c r="BW37" s="643"/>
      <c r="BX37" s="643"/>
      <c r="BY37" s="643"/>
      <c r="BZ37" s="643"/>
      <c r="CA37" s="643"/>
      <c r="CB37" s="689"/>
      <c r="CD37" s="681" t="s">
        <v>334</v>
      </c>
      <c r="CE37" s="682"/>
      <c r="CF37" s="682"/>
      <c r="CG37" s="682"/>
      <c r="CH37" s="682"/>
      <c r="CI37" s="682"/>
      <c r="CJ37" s="682"/>
      <c r="CK37" s="682"/>
      <c r="CL37" s="682"/>
      <c r="CM37" s="682"/>
      <c r="CN37" s="682"/>
      <c r="CO37" s="682"/>
      <c r="CP37" s="682"/>
      <c r="CQ37" s="683"/>
      <c r="CR37" s="642">
        <v>1528406</v>
      </c>
      <c r="CS37" s="661"/>
      <c r="CT37" s="661"/>
      <c r="CU37" s="661"/>
      <c r="CV37" s="661"/>
      <c r="CW37" s="661"/>
      <c r="CX37" s="661"/>
      <c r="CY37" s="662"/>
      <c r="CZ37" s="645">
        <v>3.4</v>
      </c>
      <c r="DA37" s="663"/>
      <c r="DB37" s="663"/>
      <c r="DC37" s="664"/>
      <c r="DD37" s="648">
        <v>1329560</v>
      </c>
      <c r="DE37" s="661"/>
      <c r="DF37" s="661"/>
      <c r="DG37" s="661"/>
      <c r="DH37" s="661"/>
      <c r="DI37" s="661"/>
      <c r="DJ37" s="661"/>
      <c r="DK37" s="662"/>
      <c r="DL37" s="648">
        <v>874263</v>
      </c>
      <c r="DM37" s="661"/>
      <c r="DN37" s="661"/>
      <c r="DO37" s="661"/>
      <c r="DP37" s="661"/>
      <c r="DQ37" s="661"/>
      <c r="DR37" s="661"/>
      <c r="DS37" s="661"/>
      <c r="DT37" s="661"/>
      <c r="DU37" s="661"/>
      <c r="DV37" s="662"/>
      <c r="DW37" s="645">
        <v>5.6</v>
      </c>
      <c r="DX37" s="663"/>
      <c r="DY37" s="663"/>
      <c r="DZ37" s="663"/>
      <c r="EA37" s="663"/>
      <c r="EB37" s="663"/>
      <c r="EC37" s="684"/>
    </row>
    <row r="38" spans="2:133" ht="11.25" customHeight="1" x14ac:dyDescent="0.15">
      <c r="B38" s="639" t="s">
        <v>335</v>
      </c>
      <c r="C38" s="640"/>
      <c r="D38" s="640"/>
      <c r="E38" s="640"/>
      <c r="F38" s="640"/>
      <c r="G38" s="640"/>
      <c r="H38" s="640"/>
      <c r="I38" s="640"/>
      <c r="J38" s="640"/>
      <c r="K38" s="640"/>
      <c r="L38" s="640"/>
      <c r="M38" s="640"/>
      <c r="N38" s="640"/>
      <c r="O38" s="640"/>
      <c r="P38" s="640"/>
      <c r="Q38" s="641"/>
      <c r="R38" s="642">
        <v>492199</v>
      </c>
      <c r="S38" s="643"/>
      <c r="T38" s="643"/>
      <c r="U38" s="643"/>
      <c r="V38" s="643"/>
      <c r="W38" s="643"/>
      <c r="X38" s="643"/>
      <c r="Y38" s="644"/>
      <c r="Z38" s="675">
        <v>1.1000000000000001</v>
      </c>
      <c r="AA38" s="675"/>
      <c r="AB38" s="675"/>
      <c r="AC38" s="675"/>
      <c r="AD38" s="676">
        <v>32</v>
      </c>
      <c r="AE38" s="676"/>
      <c r="AF38" s="676"/>
      <c r="AG38" s="676"/>
      <c r="AH38" s="676"/>
      <c r="AI38" s="676"/>
      <c r="AJ38" s="676"/>
      <c r="AK38" s="676"/>
      <c r="AL38" s="645">
        <v>0</v>
      </c>
      <c r="AM38" s="646"/>
      <c r="AN38" s="646"/>
      <c r="AO38" s="677"/>
      <c r="AQ38" s="685" t="s">
        <v>336</v>
      </c>
      <c r="AR38" s="686"/>
      <c r="AS38" s="686"/>
      <c r="AT38" s="686"/>
      <c r="AU38" s="686"/>
      <c r="AV38" s="686"/>
      <c r="AW38" s="686"/>
      <c r="AX38" s="686"/>
      <c r="AY38" s="687"/>
      <c r="AZ38" s="642">
        <v>112318</v>
      </c>
      <c r="BA38" s="643"/>
      <c r="BB38" s="643"/>
      <c r="BC38" s="643"/>
      <c r="BD38" s="661"/>
      <c r="BE38" s="661"/>
      <c r="BF38" s="688"/>
      <c r="BG38" s="681" t="s">
        <v>337</v>
      </c>
      <c r="BH38" s="682"/>
      <c r="BI38" s="682"/>
      <c r="BJ38" s="682"/>
      <c r="BK38" s="682"/>
      <c r="BL38" s="682"/>
      <c r="BM38" s="682"/>
      <c r="BN38" s="682"/>
      <c r="BO38" s="682"/>
      <c r="BP38" s="682"/>
      <c r="BQ38" s="682"/>
      <c r="BR38" s="682"/>
      <c r="BS38" s="682"/>
      <c r="BT38" s="682"/>
      <c r="BU38" s="683"/>
      <c r="BV38" s="642">
        <v>7591</v>
      </c>
      <c r="BW38" s="643"/>
      <c r="BX38" s="643"/>
      <c r="BY38" s="643"/>
      <c r="BZ38" s="643"/>
      <c r="CA38" s="643"/>
      <c r="CB38" s="689"/>
      <c r="CD38" s="681" t="s">
        <v>338</v>
      </c>
      <c r="CE38" s="682"/>
      <c r="CF38" s="682"/>
      <c r="CG38" s="682"/>
      <c r="CH38" s="682"/>
      <c r="CI38" s="682"/>
      <c r="CJ38" s="682"/>
      <c r="CK38" s="682"/>
      <c r="CL38" s="682"/>
      <c r="CM38" s="682"/>
      <c r="CN38" s="682"/>
      <c r="CO38" s="682"/>
      <c r="CP38" s="682"/>
      <c r="CQ38" s="683"/>
      <c r="CR38" s="642">
        <v>2590359</v>
      </c>
      <c r="CS38" s="643"/>
      <c r="CT38" s="643"/>
      <c r="CU38" s="643"/>
      <c r="CV38" s="643"/>
      <c r="CW38" s="643"/>
      <c r="CX38" s="643"/>
      <c r="CY38" s="644"/>
      <c r="CZ38" s="645">
        <v>5.8</v>
      </c>
      <c r="DA38" s="663"/>
      <c r="DB38" s="663"/>
      <c r="DC38" s="664"/>
      <c r="DD38" s="648">
        <v>2112839</v>
      </c>
      <c r="DE38" s="643"/>
      <c r="DF38" s="643"/>
      <c r="DG38" s="643"/>
      <c r="DH38" s="643"/>
      <c r="DI38" s="643"/>
      <c r="DJ38" s="643"/>
      <c r="DK38" s="644"/>
      <c r="DL38" s="648">
        <v>1878311</v>
      </c>
      <c r="DM38" s="643"/>
      <c r="DN38" s="643"/>
      <c r="DO38" s="643"/>
      <c r="DP38" s="643"/>
      <c r="DQ38" s="643"/>
      <c r="DR38" s="643"/>
      <c r="DS38" s="643"/>
      <c r="DT38" s="643"/>
      <c r="DU38" s="643"/>
      <c r="DV38" s="644"/>
      <c r="DW38" s="645">
        <v>12.1</v>
      </c>
      <c r="DX38" s="663"/>
      <c r="DY38" s="663"/>
      <c r="DZ38" s="663"/>
      <c r="EA38" s="663"/>
      <c r="EB38" s="663"/>
      <c r="EC38" s="684"/>
    </row>
    <row r="39" spans="2:133" ht="11.25" customHeight="1" x14ac:dyDescent="0.15">
      <c r="B39" s="639" t="s">
        <v>339</v>
      </c>
      <c r="C39" s="640"/>
      <c r="D39" s="640"/>
      <c r="E39" s="640"/>
      <c r="F39" s="640"/>
      <c r="G39" s="640"/>
      <c r="H39" s="640"/>
      <c r="I39" s="640"/>
      <c r="J39" s="640"/>
      <c r="K39" s="640"/>
      <c r="L39" s="640"/>
      <c r="M39" s="640"/>
      <c r="N39" s="640"/>
      <c r="O39" s="640"/>
      <c r="P39" s="640"/>
      <c r="Q39" s="641"/>
      <c r="R39" s="642">
        <v>3875424</v>
      </c>
      <c r="S39" s="643"/>
      <c r="T39" s="643"/>
      <c r="U39" s="643"/>
      <c r="V39" s="643"/>
      <c r="W39" s="643"/>
      <c r="X39" s="643"/>
      <c r="Y39" s="644"/>
      <c r="Z39" s="675">
        <v>8.4</v>
      </c>
      <c r="AA39" s="675"/>
      <c r="AB39" s="675"/>
      <c r="AC39" s="675"/>
      <c r="AD39" s="676" t="s">
        <v>131</v>
      </c>
      <c r="AE39" s="676"/>
      <c r="AF39" s="676"/>
      <c r="AG39" s="676"/>
      <c r="AH39" s="676"/>
      <c r="AI39" s="676"/>
      <c r="AJ39" s="676"/>
      <c r="AK39" s="676"/>
      <c r="AL39" s="645" t="s">
        <v>139</v>
      </c>
      <c r="AM39" s="646"/>
      <c r="AN39" s="646"/>
      <c r="AO39" s="677"/>
      <c r="AQ39" s="685" t="s">
        <v>340</v>
      </c>
      <c r="AR39" s="686"/>
      <c r="AS39" s="686"/>
      <c r="AT39" s="686"/>
      <c r="AU39" s="686"/>
      <c r="AV39" s="686"/>
      <c r="AW39" s="686"/>
      <c r="AX39" s="686"/>
      <c r="AY39" s="687"/>
      <c r="AZ39" s="642">
        <v>2550</v>
      </c>
      <c r="BA39" s="643"/>
      <c r="BB39" s="643"/>
      <c r="BC39" s="643"/>
      <c r="BD39" s="661"/>
      <c r="BE39" s="661"/>
      <c r="BF39" s="688"/>
      <c r="BG39" s="681" t="s">
        <v>341</v>
      </c>
      <c r="BH39" s="682"/>
      <c r="BI39" s="682"/>
      <c r="BJ39" s="682"/>
      <c r="BK39" s="682"/>
      <c r="BL39" s="682"/>
      <c r="BM39" s="682"/>
      <c r="BN39" s="682"/>
      <c r="BO39" s="682"/>
      <c r="BP39" s="682"/>
      <c r="BQ39" s="682"/>
      <c r="BR39" s="682"/>
      <c r="BS39" s="682"/>
      <c r="BT39" s="682"/>
      <c r="BU39" s="683"/>
      <c r="BV39" s="642">
        <v>12559</v>
      </c>
      <c r="BW39" s="643"/>
      <c r="BX39" s="643"/>
      <c r="BY39" s="643"/>
      <c r="BZ39" s="643"/>
      <c r="CA39" s="643"/>
      <c r="CB39" s="689"/>
      <c r="CD39" s="681" t="s">
        <v>342</v>
      </c>
      <c r="CE39" s="682"/>
      <c r="CF39" s="682"/>
      <c r="CG39" s="682"/>
      <c r="CH39" s="682"/>
      <c r="CI39" s="682"/>
      <c r="CJ39" s="682"/>
      <c r="CK39" s="682"/>
      <c r="CL39" s="682"/>
      <c r="CM39" s="682"/>
      <c r="CN39" s="682"/>
      <c r="CO39" s="682"/>
      <c r="CP39" s="682"/>
      <c r="CQ39" s="683"/>
      <c r="CR39" s="642">
        <v>3183818</v>
      </c>
      <c r="CS39" s="661"/>
      <c r="CT39" s="661"/>
      <c r="CU39" s="661"/>
      <c r="CV39" s="661"/>
      <c r="CW39" s="661"/>
      <c r="CX39" s="661"/>
      <c r="CY39" s="662"/>
      <c r="CZ39" s="645">
        <v>7.1</v>
      </c>
      <c r="DA39" s="663"/>
      <c r="DB39" s="663"/>
      <c r="DC39" s="664"/>
      <c r="DD39" s="648">
        <v>594474</v>
      </c>
      <c r="DE39" s="661"/>
      <c r="DF39" s="661"/>
      <c r="DG39" s="661"/>
      <c r="DH39" s="661"/>
      <c r="DI39" s="661"/>
      <c r="DJ39" s="661"/>
      <c r="DK39" s="662"/>
      <c r="DL39" s="648" t="s">
        <v>131</v>
      </c>
      <c r="DM39" s="661"/>
      <c r="DN39" s="661"/>
      <c r="DO39" s="661"/>
      <c r="DP39" s="661"/>
      <c r="DQ39" s="661"/>
      <c r="DR39" s="661"/>
      <c r="DS39" s="661"/>
      <c r="DT39" s="661"/>
      <c r="DU39" s="661"/>
      <c r="DV39" s="662"/>
      <c r="DW39" s="645" t="s">
        <v>244</v>
      </c>
      <c r="DX39" s="663"/>
      <c r="DY39" s="663"/>
      <c r="DZ39" s="663"/>
      <c r="EA39" s="663"/>
      <c r="EB39" s="663"/>
      <c r="EC39" s="684"/>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131</v>
      </c>
      <c r="S40" s="643"/>
      <c r="T40" s="643"/>
      <c r="U40" s="643"/>
      <c r="V40" s="643"/>
      <c r="W40" s="643"/>
      <c r="X40" s="643"/>
      <c r="Y40" s="644"/>
      <c r="Z40" s="675" t="s">
        <v>244</v>
      </c>
      <c r="AA40" s="675"/>
      <c r="AB40" s="675"/>
      <c r="AC40" s="675"/>
      <c r="AD40" s="676" t="s">
        <v>131</v>
      </c>
      <c r="AE40" s="676"/>
      <c r="AF40" s="676"/>
      <c r="AG40" s="676"/>
      <c r="AH40" s="676"/>
      <c r="AI40" s="676"/>
      <c r="AJ40" s="676"/>
      <c r="AK40" s="676"/>
      <c r="AL40" s="645" t="s">
        <v>139</v>
      </c>
      <c r="AM40" s="646"/>
      <c r="AN40" s="646"/>
      <c r="AO40" s="677"/>
      <c r="AQ40" s="685" t="s">
        <v>344</v>
      </c>
      <c r="AR40" s="686"/>
      <c r="AS40" s="686"/>
      <c r="AT40" s="686"/>
      <c r="AU40" s="686"/>
      <c r="AV40" s="686"/>
      <c r="AW40" s="686"/>
      <c r="AX40" s="686"/>
      <c r="AY40" s="687"/>
      <c r="AZ40" s="642">
        <v>562</v>
      </c>
      <c r="BA40" s="643"/>
      <c r="BB40" s="643"/>
      <c r="BC40" s="643"/>
      <c r="BD40" s="661"/>
      <c r="BE40" s="661"/>
      <c r="BF40" s="688"/>
      <c r="BG40" s="690" t="s">
        <v>345</v>
      </c>
      <c r="BH40" s="691"/>
      <c r="BI40" s="691"/>
      <c r="BJ40" s="691"/>
      <c r="BK40" s="691"/>
      <c r="BL40" s="236"/>
      <c r="BM40" s="682" t="s">
        <v>346</v>
      </c>
      <c r="BN40" s="682"/>
      <c r="BO40" s="682"/>
      <c r="BP40" s="682"/>
      <c r="BQ40" s="682"/>
      <c r="BR40" s="682"/>
      <c r="BS40" s="682"/>
      <c r="BT40" s="682"/>
      <c r="BU40" s="683"/>
      <c r="BV40" s="642">
        <v>112</v>
      </c>
      <c r="BW40" s="643"/>
      <c r="BX40" s="643"/>
      <c r="BY40" s="643"/>
      <c r="BZ40" s="643"/>
      <c r="CA40" s="643"/>
      <c r="CB40" s="689"/>
      <c r="CD40" s="681" t="s">
        <v>347</v>
      </c>
      <c r="CE40" s="682"/>
      <c r="CF40" s="682"/>
      <c r="CG40" s="682"/>
      <c r="CH40" s="682"/>
      <c r="CI40" s="682"/>
      <c r="CJ40" s="682"/>
      <c r="CK40" s="682"/>
      <c r="CL40" s="682"/>
      <c r="CM40" s="682"/>
      <c r="CN40" s="682"/>
      <c r="CO40" s="682"/>
      <c r="CP40" s="682"/>
      <c r="CQ40" s="683"/>
      <c r="CR40" s="642">
        <v>150148</v>
      </c>
      <c r="CS40" s="643"/>
      <c r="CT40" s="643"/>
      <c r="CU40" s="643"/>
      <c r="CV40" s="643"/>
      <c r="CW40" s="643"/>
      <c r="CX40" s="643"/>
      <c r="CY40" s="644"/>
      <c r="CZ40" s="645">
        <v>0.3</v>
      </c>
      <c r="DA40" s="663"/>
      <c r="DB40" s="663"/>
      <c r="DC40" s="664"/>
      <c r="DD40" s="648">
        <v>173</v>
      </c>
      <c r="DE40" s="643"/>
      <c r="DF40" s="643"/>
      <c r="DG40" s="643"/>
      <c r="DH40" s="643"/>
      <c r="DI40" s="643"/>
      <c r="DJ40" s="643"/>
      <c r="DK40" s="644"/>
      <c r="DL40" s="648" t="s">
        <v>244</v>
      </c>
      <c r="DM40" s="643"/>
      <c r="DN40" s="643"/>
      <c r="DO40" s="643"/>
      <c r="DP40" s="643"/>
      <c r="DQ40" s="643"/>
      <c r="DR40" s="643"/>
      <c r="DS40" s="643"/>
      <c r="DT40" s="643"/>
      <c r="DU40" s="643"/>
      <c r="DV40" s="644"/>
      <c r="DW40" s="645" t="s">
        <v>131</v>
      </c>
      <c r="DX40" s="663"/>
      <c r="DY40" s="663"/>
      <c r="DZ40" s="663"/>
      <c r="EA40" s="663"/>
      <c r="EB40" s="663"/>
      <c r="EC40" s="684"/>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139</v>
      </c>
      <c r="S41" s="643"/>
      <c r="T41" s="643"/>
      <c r="U41" s="643"/>
      <c r="V41" s="643"/>
      <c r="W41" s="643"/>
      <c r="X41" s="643"/>
      <c r="Y41" s="644"/>
      <c r="Z41" s="675" t="s">
        <v>244</v>
      </c>
      <c r="AA41" s="675"/>
      <c r="AB41" s="675"/>
      <c r="AC41" s="675"/>
      <c r="AD41" s="676" t="s">
        <v>131</v>
      </c>
      <c r="AE41" s="676"/>
      <c r="AF41" s="676"/>
      <c r="AG41" s="676"/>
      <c r="AH41" s="676"/>
      <c r="AI41" s="676"/>
      <c r="AJ41" s="676"/>
      <c r="AK41" s="676"/>
      <c r="AL41" s="645" t="s">
        <v>244</v>
      </c>
      <c r="AM41" s="646"/>
      <c r="AN41" s="646"/>
      <c r="AO41" s="677"/>
      <c r="AQ41" s="685" t="s">
        <v>349</v>
      </c>
      <c r="AR41" s="686"/>
      <c r="AS41" s="686"/>
      <c r="AT41" s="686"/>
      <c r="AU41" s="686"/>
      <c r="AV41" s="686"/>
      <c r="AW41" s="686"/>
      <c r="AX41" s="686"/>
      <c r="AY41" s="687"/>
      <c r="AZ41" s="642">
        <v>577415</v>
      </c>
      <c r="BA41" s="643"/>
      <c r="BB41" s="643"/>
      <c r="BC41" s="643"/>
      <c r="BD41" s="661"/>
      <c r="BE41" s="661"/>
      <c r="BF41" s="688"/>
      <c r="BG41" s="690"/>
      <c r="BH41" s="691"/>
      <c r="BI41" s="691"/>
      <c r="BJ41" s="691"/>
      <c r="BK41" s="691"/>
      <c r="BL41" s="236"/>
      <c r="BM41" s="682" t="s">
        <v>350</v>
      </c>
      <c r="BN41" s="682"/>
      <c r="BO41" s="682"/>
      <c r="BP41" s="682"/>
      <c r="BQ41" s="682"/>
      <c r="BR41" s="682"/>
      <c r="BS41" s="682"/>
      <c r="BT41" s="682"/>
      <c r="BU41" s="683"/>
      <c r="BV41" s="642">
        <v>1</v>
      </c>
      <c r="BW41" s="643"/>
      <c r="BX41" s="643"/>
      <c r="BY41" s="643"/>
      <c r="BZ41" s="643"/>
      <c r="CA41" s="643"/>
      <c r="CB41" s="689"/>
      <c r="CD41" s="681" t="s">
        <v>351</v>
      </c>
      <c r="CE41" s="682"/>
      <c r="CF41" s="682"/>
      <c r="CG41" s="682"/>
      <c r="CH41" s="682"/>
      <c r="CI41" s="682"/>
      <c r="CJ41" s="682"/>
      <c r="CK41" s="682"/>
      <c r="CL41" s="682"/>
      <c r="CM41" s="682"/>
      <c r="CN41" s="682"/>
      <c r="CO41" s="682"/>
      <c r="CP41" s="682"/>
      <c r="CQ41" s="683"/>
      <c r="CR41" s="642" t="s">
        <v>131</v>
      </c>
      <c r="CS41" s="661"/>
      <c r="CT41" s="661"/>
      <c r="CU41" s="661"/>
      <c r="CV41" s="661"/>
      <c r="CW41" s="661"/>
      <c r="CX41" s="661"/>
      <c r="CY41" s="662"/>
      <c r="CZ41" s="645" t="s">
        <v>131</v>
      </c>
      <c r="DA41" s="663"/>
      <c r="DB41" s="663"/>
      <c r="DC41" s="664"/>
      <c r="DD41" s="648" t="s">
        <v>131</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664307</v>
      </c>
      <c r="S42" s="643"/>
      <c r="T42" s="643"/>
      <c r="U42" s="643"/>
      <c r="V42" s="643"/>
      <c r="W42" s="643"/>
      <c r="X42" s="643"/>
      <c r="Y42" s="644"/>
      <c r="Z42" s="675">
        <v>1.4</v>
      </c>
      <c r="AA42" s="675"/>
      <c r="AB42" s="675"/>
      <c r="AC42" s="675"/>
      <c r="AD42" s="676" t="s">
        <v>139</v>
      </c>
      <c r="AE42" s="676"/>
      <c r="AF42" s="676"/>
      <c r="AG42" s="676"/>
      <c r="AH42" s="676"/>
      <c r="AI42" s="676"/>
      <c r="AJ42" s="676"/>
      <c r="AK42" s="676"/>
      <c r="AL42" s="645" t="s">
        <v>139</v>
      </c>
      <c r="AM42" s="646"/>
      <c r="AN42" s="646"/>
      <c r="AO42" s="677"/>
      <c r="AQ42" s="678" t="s">
        <v>353</v>
      </c>
      <c r="AR42" s="679"/>
      <c r="AS42" s="679"/>
      <c r="AT42" s="679"/>
      <c r="AU42" s="679"/>
      <c r="AV42" s="679"/>
      <c r="AW42" s="679"/>
      <c r="AX42" s="679"/>
      <c r="AY42" s="680"/>
      <c r="AZ42" s="626">
        <v>2010252</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367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10666423</v>
      </c>
      <c r="CS42" s="643"/>
      <c r="CT42" s="643"/>
      <c r="CU42" s="643"/>
      <c r="CV42" s="643"/>
      <c r="CW42" s="643"/>
      <c r="CX42" s="643"/>
      <c r="CY42" s="644"/>
      <c r="CZ42" s="645">
        <v>23.8</v>
      </c>
      <c r="DA42" s="646"/>
      <c r="DB42" s="646"/>
      <c r="DC42" s="647"/>
      <c r="DD42" s="648">
        <v>718247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46255017</v>
      </c>
      <c r="S43" s="665"/>
      <c r="T43" s="665"/>
      <c r="U43" s="665"/>
      <c r="V43" s="665"/>
      <c r="W43" s="665"/>
      <c r="X43" s="665"/>
      <c r="Y43" s="666"/>
      <c r="Z43" s="667">
        <v>100</v>
      </c>
      <c r="AA43" s="667"/>
      <c r="AB43" s="667"/>
      <c r="AC43" s="667"/>
      <c r="AD43" s="668">
        <v>14858856</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122910</v>
      </c>
      <c r="CS43" s="661"/>
      <c r="CT43" s="661"/>
      <c r="CU43" s="661"/>
      <c r="CV43" s="661"/>
      <c r="CW43" s="661"/>
      <c r="CX43" s="661"/>
      <c r="CY43" s="662"/>
      <c r="CZ43" s="645">
        <v>0.3</v>
      </c>
      <c r="DA43" s="663"/>
      <c r="DB43" s="663"/>
      <c r="DC43" s="664"/>
      <c r="DD43" s="648">
        <v>23347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4200140</v>
      </c>
      <c r="CS44" s="643"/>
      <c r="CT44" s="643"/>
      <c r="CU44" s="643"/>
      <c r="CV44" s="643"/>
      <c r="CW44" s="643"/>
      <c r="CX44" s="643"/>
      <c r="CY44" s="644"/>
      <c r="CZ44" s="645">
        <v>9.4</v>
      </c>
      <c r="DA44" s="646"/>
      <c r="DB44" s="646"/>
      <c r="DC44" s="647"/>
      <c r="DD44" s="648">
        <v>581223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1204865</v>
      </c>
      <c r="CS45" s="661"/>
      <c r="CT45" s="661"/>
      <c r="CU45" s="661"/>
      <c r="CV45" s="661"/>
      <c r="CW45" s="661"/>
      <c r="CX45" s="661"/>
      <c r="CY45" s="662"/>
      <c r="CZ45" s="645">
        <v>2.7</v>
      </c>
      <c r="DA45" s="663"/>
      <c r="DB45" s="663"/>
      <c r="DC45" s="664"/>
      <c r="DD45" s="648">
        <v>17188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2713153</v>
      </c>
      <c r="CS46" s="643"/>
      <c r="CT46" s="643"/>
      <c r="CU46" s="643"/>
      <c r="CV46" s="643"/>
      <c r="CW46" s="643"/>
      <c r="CX46" s="643"/>
      <c r="CY46" s="644"/>
      <c r="CZ46" s="645">
        <v>6.1</v>
      </c>
      <c r="DA46" s="646"/>
      <c r="DB46" s="646"/>
      <c r="DC46" s="647"/>
      <c r="DD46" s="648">
        <v>486783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6466283</v>
      </c>
      <c r="CS47" s="661"/>
      <c r="CT47" s="661"/>
      <c r="CU47" s="661"/>
      <c r="CV47" s="661"/>
      <c r="CW47" s="661"/>
      <c r="CX47" s="661"/>
      <c r="CY47" s="662"/>
      <c r="CZ47" s="645">
        <v>14.5</v>
      </c>
      <c r="DA47" s="663"/>
      <c r="DB47" s="663"/>
      <c r="DC47" s="664"/>
      <c r="DD47" s="648">
        <v>137024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131</v>
      </c>
      <c r="CS48" s="643"/>
      <c r="CT48" s="643"/>
      <c r="CU48" s="643"/>
      <c r="CV48" s="643"/>
      <c r="CW48" s="643"/>
      <c r="CX48" s="643"/>
      <c r="CY48" s="644"/>
      <c r="CZ48" s="645" t="s">
        <v>131</v>
      </c>
      <c r="DA48" s="646"/>
      <c r="DB48" s="646"/>
      <c r="DC48" s="647"/>
      <c r="DD48" s="648" t="s">
        <v>131</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44746098</v>
      </c>
      <c r="CS49" s="627"/>
      <c r="CT49" s="627"/>
      <c r="CU49" s="627"/>
      <c r="CV49" s="627"/>
      <c r="CW49" s="627"/>
      <c r="CX49" s="627"/>
      <c r="CY49" s="628"/>
      <c r="CZ49" s="629">
        <v>100</v>
      </c>
      <c r="DA49" s="630"/>
      <c r="DB49" s="630"/>
      <c r="DC49" s="631"/>
      <c r="DD49" s="632">
        <v>19541373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UMErWk2xLNFOnIQ1kuyJx76RKhv3r5FU4UUy71TdozqcSeuxKSHClhmNgP3NavMAGTAOI2tFanrL0ySQjZXTBQ==" saltValue="G14i5jyzaBYhU5bTpifpP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R1" zoomScale="70" zoomScaleNormal="25" zoomScaleSheetLayoutView="70" workbookViewId="0">
      <selection activeCell="CH9" sqref="CH9:CL9"/>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46249</v>
      </c>
      <c r="R7" s="1162"/>
      <c r="S7" s="1162"/>
      <c r="T7" s="1162"/>
      <c r="U7" s="1162"/>
      <c r="V7" s="1162">
        <v>44740</v>
      </c>
      <c r="W7" s="1162"/>
      <c r="X7" s="1162"/>
      <c r="Y7" s="1162"/>
      <c r="Z7" s="1162"/>
      <c r="AA7" s="1162">
        <v>1509</v>
      </c>
      <c r="AB7" s="1162"/>
      <c r="AC7" s="1162"/>
      <c r="AD7" s="1162"/>
      <c r="AE7" s="1163"/>
      <c r="AF7" s="1164">
        <v>963</v>
      </c>
      <c r="AG7" s="1165"/>
      <c r="AH7" s="1165"/>
      <c r="AI7" s="1165"/>
      <c r="AJ7" s="1166"/>
      <c r="AK7" s="1148"/>
      <c r="AL7" s="1149"/>
      <c r="AM7" s="1149"/>
      <c r="AN7" s="1149"/>
      <c r="AO7" s="1149"/>
      <c r="AP7" s="1149">
        <v>31428</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609</v>
      </c>
      <c r="BT7" s="1153"/>
      <c r="BU7" s="1153"/>
      <c r="BV7" s="1153"/>
      <c r="BW7" s="1153"/>
      <c r="BX7" s="1153"/>
      <c r="BY7" s="1153"/>
      <c r="BZ7" s="1153"/>
      <c r="CA7" s="1153"/>
      <c r="CB7" s="1153"/>
      <c r="CC7" s="1153"/>
      <c r="CD7" s="1153"/>
      <c r="CE7" s="1153"/>
      <c r="CF7" s="1153"/>
      <c r="CG7" s="1154"/>
      <c r="CH7" s="1145">
        <v>-70</v>
      </c>
      <c r="CI7" s="1146"/>
      <c r="CJ7" s="1146"/>
      <c r="CK7" s="1146"/>
      <c r="CL7" s="1147"/>
      <c r="CM7" s="1145">
        <v>164</v>
      </c>
      <c r="CN7" s="1146"/>
      <c r="CO7" s="1146"/>
      <c r="CP7" s="1146"/>
      <c r="CQ7" s="1147"/>
      <c r="CR7" s="1145">
        <v>63</v>
      </c>
      <c r="CS7" s="1146"/>
      <c r="CT7" s="1146"/>
      <c r="CU7" s="1146"/>
      <c r="CV7" s="1147"/>
      <c r="CW7" s="1145">
        <v>48</v>
      </c>
      <c r="CX7" s="1146"/>
      <c r="CY7" s="1146"/>
      <c r="CZ7" s="1146"/>
      <c r="DA7" s="1147"/>
      <c r="DB7" s="1145">
        <v>108</v>
      </c>
      <c r="DC7" s="1146"/>
      <c r="DD7" s="1146"/>
      <c r="DE7" s="1146"/>
      <c r="DF7" s="1147"/>
      <c r="DG7" s="1145" t="s">
        <v>595</v>
      </c>
      <c r="DH7" s="1146"/>
      <c r="DI7" s="1146"/>
      <c r="DJ7" s="1146"/>
      <c r="DK7" s="1147"/>
      <c r="DL7" s="1145" t="s">
        <v>536</v>
      </c>
      <c r="DM7" s="1146"/>
      <c r="DN7" s="1146"/>
      <c r="DO7" s="1146"/>
      <c r="DP7" s="1147"/>
      <c r="DQ7" s="1145" t="s">
        <v>536</v>
      </c>
      <c r="DR7" s="1146"/>
      <c r="DS7" s="1146"/>
      <c r="DT7" s="1146"/>
      <c r="DU7" s="1147"/>
      <c r="DV7" s="1172"/>
      <c r="DW7" s="1173"/>
      <c r="DX7" s="1173"/>
      <c r="DY7" s="1173"/>
      <c r="DZ7" s="1174"/>
      <c r="EA7" s="256"/>
    </row>
    <row r="8" spans="1:131" s="257" customFormat="1" ht="26.25" customHeight="1" x14ac:dyDescent="0.15">
      <c r="A8" s="263">
        <v>2</v>
      </c>
      <c r="B8" s="1094" t="s">
        <v>390</v>
      </c>
      <c r="C8" s="1095"/>
      <c r="D8" s="1095"/>
      <c r="E8" s="1095"/>
      <c r="F8" s="1095"/>
      <c r="G8" s="1095"/>
      <c r="H8" s="1095"/>
      <c r="I8" s="1095"/>
      <c r="J8" s="1095"/>
      <c r="K8" s="1095"/>
      <c r="L8" s="1095"/>
      <c r="M8" s="1095"/>
      <c r="N8" s="1095"/>
      <c r="O8" s="1095"/>
      <c r="P8" s="1096"/>
      <c r="Q8" s="1100">
        <v>7</v>
      </c>
      <c r="R8" s="1101"/>
      <c r="S8" s="1101"/>
      <c r="T8" s="1101"/>
      <c r="U8" s="1101"/>
      <c r="V8" s="1101">
        <v>7</v>
      </c>
      <c r="W8" s="1101"/>
      <c r="X8" s="1101"/>
      <c r="Y8" s="1101"/>
      <c r="Z8" s="1101"/>
      <c r="AA8" s="1101" t="s">
        <v>594</v>
      </c>
      <c r="AB8" s="1101"/>
      <c r="AC8" s="1101"/>
      <c r="AD8" s="1101"/>
      <c r="AE8" s="1102"/>
      <c r="AF8" s="1076" t="s">
        <v>391</v>
      </c>
      <c r="AG8" s="1077"/>
      <c r="AH8" s="1077"/>
      <c r="AI8" s="1077"/>
      <c r="AJ8" s="1078"/>
      <c r="AK8" s="1143" t="s">
        <v>594</v>
      </c>
      <c r="AL8" s="1144"/>
      <c r="AM8" s="1144"/>
      <c r="AN8" s="1144"/>
      <c r="AO8" s="1144"/>
      <c r="AP8" s="1144" t="s">
        <v>594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610</v>
      </c>
      <c r="BT8" s="1072"/>
      <c r="BU8" s="1072"/>
      <c r="BV8" s="1072"/>
      <c r="BW8" s="1072"/>
      <c r="BX8" s="1072"/>
      <c r="BY8" s="1072"/>
      <c r="BZ8" s="1072"/>
      <c r="CA8" s="1072"/>
      <c r="CB8" s="1072"/>
      <c r="CC8" s="1072"/>
      <c r="CD8" s="1072"/>
      <c r="CE8" s="1072"/>
      <c r="CF8" s="1072"/>
      <c r="CG8" s="1073"/>
      <c r="CH8" s="1046">
        <v>-5</v>
      </c>
      <c r="CI8" s="1047"/>
      <c r="CJ8" s="1047"/>
      <c r="CK8" s="1047"/>
      <c r="CL8" s="1048"/>
      <c r="CM8" s="1046">
        <v>2321</v>
      </c>
      <c r="CN8" s="1047"/>
      <c r="CO8" s="1047"/>
      <c r="CP8" s="1047"/>
      <c r="CQ8" s="1048"/>
      <c r="CR8" s="1046">
        <v>1006</v>
      </c>
      <c r="CS8" s="1047"/>
      <c r="CT8" s="1047"/>
      <c r="CU8" s="1047"/>
      <c r="CV8" s="1048"/>
      <c r="CW8" s="1046" t="s">
        <v>536</v>
      </c>
      <c r="CX8" s="1047"/>
      <c r="CY8" s="1047"/>
      <c r="CZ8" s="1047"/>
      <c r="DA8" s="1048"/>
      <c r="DB8" s="1046" t="s">
        <v>536</v>
      </c>
      <c r="DC8" s="1047"/>
      <c r="DD8" s="1047"/>
      <c r="DE8" s="1047"/>
      <c r="DF8" s="1048"/>
      <c r="DG8" s="1046" t="s">
        <v>536</v>
      </c>
      <c r="DH8" s="1047"/>
      <c r="DI8" s="1047"/>
      <c r="DJ8" s="1047"/>
      <c r="DK8" s="1048"/>
      <c r="DL8" s="1046" t="s">
        <v>536</v>
      </c>
      <c r="DM8" s="1047"/>
      <c r="DN8" s="1047"/>
      <c r="DO8" s="1047"/>
      <c r="DP8" s="1048"/>
      <c r="DQ8" s="1046" t="s">
        <v>536</v>
      </c>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611</v>
      </c>
      <c r="BT9" s="1072"/>
      <c r="BU9" s="1072"/>
      <c r="BV9" s="1072"/>
      <c r="BW9" s="1072"/>
      <c r="BX9" s="1072"/>
      <c r="BY9" s="1072"/>
      <c r="BZ9" s="1072"/>
      <c r="CA9" s="1072"/>
      <c r="CB9" s="1072"/>
      <c r="CC9" s="1072"/>
      <c r="CD9" s="1072"/>
      <c r="CE9" s="1072"/>
      <c r="CF9" s="1072"/>
      <c r="CG9" s="1073"/>
      <c r="CH9" s="1046">
        <v>15</v>
      </c>
      <c r="CI9" s="1047"/>
      <c r="CJ9" s="1047"/>
      <c r="CK9" s="1047"/>
      <c r="CL9" s="1048"/>
      <c r="CM9" s="1046">
        <v>126</v>
      </c>
      <c r="CN9" s="1047"/>
      <c r="CO9" s="1047"/>
      <c r="CP9" s="1047"/>
      <c r="CQ9" s="1048"/>
      <c r="CR9" s="1046">
        <v>20</v>
      </c>
      <c r="CS9" s="1047"/>
      <c r="CT9" s="1047"/>
      <c r="CU9" s="1047"/>
      <c r="CV9" s="1048"/>
      <c r="CW9" s="1046" t="s">
        <v>536</v>
      </c>
      <c r="CX9" s="1047"/>
      <c r="CY9" s="1047"/>
      <c r="CZ9" s="1047"/>
      <c r="DA9" s="1048"/>
      <c r="DB9" s="1046" t="s">
        <v>536</v>
      </c>
      <c r="DC9" s="1047"/>
      <c r="DD9" s="1047"/>
      <c r="DE9" s="1047"/>
      <c r="DF9" s="1048"/>
      <c r="DG9" s="1046" t="s">
        <v>536</v>
      </c>
      <c r="DH9" s="1047"/>
      <c r="DI9" s="1047"/>
      <c r="DJ9" s="1047"/>
      <c r="DK9" s="1048"/>
      <c r="DL9" s="1046" t="s">
        <v>536</v>
      </c>
      <c r="DM9" s="1047"/>
      <c r="DN9" s="1047"/>
      <c r="DO9" s="1047"/>
      <c r="DP9" s="1048"/>
      <c r="DQ9" s="1046" t="s">
        <v>536</v>
      </c>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612</v>
      </c>
      <c r="BT10" s="1072"/>
      <c r="BU10" s="1072"/>
      <c r="BV10" s="1072"/>
      <c r="BW10" s="1072"/>
      <c r="BX10" s="1072"/>
      <c r="BY10" s="1072"/>
      <c r="BZ10" s="1072"/>
      <c r="CA10" s="1072"/>
      <c r="CB10" s="1072"/>
      <c r="CC10" s="1072"/>
      <c r="CD10" s="1072"/>
      <c r="CE10" s="1072"/>
      <c r="CF10" s="1072"/>
      <c r="CG10" s="1073"/>
      <c r="CH10" s="1046">
        <v>20</v>
      </c>
      <c r="CI10" s="1047"/>
      <c r="CJ10" s="1047"/>
      <c r="CK10" s="1047"/>
      <c r="CL10" s="1048"/>
      <c r="CM10" s="1046">
        <v>103</v>
      </c>
      <c r="CN10" s="1047"/>
      <c r="CO10" s="1047"/>
      <c r="CP10" s="1047"/>
      <c r="CQ10" s="1048"/>
      <c r="CR10" s="1046">
        <v>25</v>
      </c>
      <c r="CS10" s="1047"/>
      <c r="CT10" s="1047"/>
      <c r="CU10" s="1047"/>
      <c r="CV10" s="1048"/>
      <c r="CW10" s="1046" t="s">
        <v>536</v>
      </c>
      <c r="CX10" s="1047"/>
      <c r="CY10" s="1047"/>
      <c r="CZ10" s="1047"/>
      <c r="DA10" s="1048"/>
      <c r="DB10" s="1046" t="s">
        <v>536</v>
      </c>
      <c r="DC10" s="1047"/>
      <c r="DD10" s="1047"/>
      <c r="DE10" s="1047"/>
      <c r="DF10" s="1048"/>
      <c r="DG10" s="1046" t="s">
        <v>536</v>
      </c>
      <c r="DH10" s="1047"/>
      <c r="DI10" s="1047"/>
      <c r="DJ10" s="1047"/>
      <c r="DK10" s="1048"/>
      <c r="DL10" s="1046" t="s">
        <v>536</v>
      </c>
      <c r="DM10" s="1047"/>
      <c r="DN10" s="1047"/>
      <c r="DO10" s="1047"/>
      <c r="DP10" s="1048"/>
      <c r="DQ10" s="1046" t="s">
        <v>536</v>
      </c>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392</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5">
        <v>46255</v>
      </c>
      <c r="R23" s="1126"/>
      <c r="S23" s="1126"/>
      <c r="T23" s="1126"/>
      <c r="U23" s="1126"/>
      <c r="V23" s="1126">
        <v>44746</v>
      </c>
      <c r="W23" s="1126"/>
      <c r="X23" s="1126"/>
      <c r="Y23" s="1126"/>
      <c r="Z23" s="1126"/>
      <c r="AA23" s="1126">
        <v>1509</v>
      </c>
      <c r="AB23" s="1126"/>
      <c r="AC23" s="1126"/>
      <c r="AD23" s="1126"/>
      <c r="AE23" s="1127"/>
      <c r="AF23" s="1128">
        <v>963</v>
      </c>
      <c r="AG23" s="1126"/>
      <c r="AH23" s="1126"/>
      <c r="AI23" s="1126"/>
      <c r="AJ23" s="1129"/>
      <c r="AK23" s="1130"/>
      <c r="AL23" s="1131"/>
      <c r="AM23" s="1131"/>
      <c r="AN23" s="1131"/>
      <c r="AO23" s="1131"/>
      <c r="AP23" s="1126">
        <v>31428</v>
      </c>
      <c r="AQ23" s="1126"/>
      <c r="AR23" s="1126"/>
      <c r="AS23" s="1126"/>
      <c r="AT23" s="1126"/>
      <c r="AU23" s="1132"/>
      <c r="AV23" s="1132"/>
      <c r="AW23" s="1132"/>
      <c r="AX23" s="1132"/>
      <c r="AY23" s="1133"/>
      <c r="AZ23" s="1122" t="s">
        <v>131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395</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396</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6" t="s">
        <v>400</v>
      </c>
      <c r="AG26" s="1065"/>
      <c r="AH26" s="1065"/>
      <c r="AI26" s="1065"/>
      <c r="AJ26" s="1117"/>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405</v>
      </c>
      <c r="C28" s="1108"/>
      <c r="D28" s="1108"/>
      <c r="E28" s="1108"/>
      <c r="F28" s="1108"/>
      <c r="G28" s="1108"/>
      <c r="H28" s="1108"/>
      <c r="I28" s="1108"/>
      <c r="J28" s="1108"/>
      <c r="K28" s="1108"/>
      <c r="L28" s="1108"/>
      <c r="M28" s="1108"/>
      <c r="N28" s="1108"/>
      <c r="O28" s="1108"/>
      <c r="P28" s="1109"/>
      <c r="Q28" s="1110">
        <v>6817</v>
      </c>
      <c r="R28" s="1111"/>
      <c r="S28" s="1111"/>
      <c r="T28" s="1111"/>
      <c r="U28" s="1111"/>
      <c r="V28" s="1111">
        <v>6743</v>
      </c>
      <c r="W28" s="1111"/>
      <c r="X28" s="1111"/>
      <c r="Y28" s="1111"/>
      <c r="Z28" s="1111"/>
      <c r="AA28" s="1111">
        <v>74</v>
      </c>
      <c r="AB28" s="1111"/>
      <c r="AC28" s="1111"/>
      <c r="AD28" s="1111"/>
      <c r="AE28" s="1112"/>
      <c r="AF28" s="1113">
        <v>74</v>
      </c>
      <c r="AG28" s="1111"/>
      <c r="AH28" s="1111"/>
      <c r="AI28" s="1111"/>
      <c r="AJ28" s="1114"/>
      <c r="AK28" s="1115">
        <v>576</v>
      </c>
      <c r="AL28" s="1103"/>
      <c r="AM28" s="1103"/>
      <c r="AN28" s="1103"/>
      <c r="AO28" s="1103"/>
      <c r="AP28" s="1103" t="s">
        <v>594</v>
      </c>
      <c r="AQ28" s="1103"/>
      <c r="AR28" s="1103"/>
      <c r="AS28" s="1103"/>
      <c r="AT28" s="1103"/>
      <c r="AU28" s="1103" t="s">
        <v>594</v>
      </c>
      <c r="AV28" s="1103"/>
      <c r="AW28" s="1103"/>
      <c r="AX28" s="1103"/>
      <c r="AY28" s="1103"/>
      <c r="AZ28" s="1104" t="s">
        <v>594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406</v>
      </c>
      <c r="C29" s="1095"/>
      <c r="D29" s="1095"/>
      <c r="E29" s="1095"/>
      <c r="F29" s="1095"/>
      <c r="G29" s="1095"/>
      <c r="H29" s="1095"/>
      <c r="I29" s="1095"/>
      <c r="J29" s="1095"/>
      <c r="K29" s="1095"/>
      <c r="L29" s="1095"/>
      <c r="M29" s="1095"/>
      <c r="N29" s="1095"/>
      <c r="O29" s="1095"/>
      <c r="P29" s="1096"/>
      <c r="Q29" s="1100">
        <v>271</v>
      </c>
      <c r="R29" s="1101"/>
      <c r="S29" s="1101"/>
      <c r="T29" s="1101"/>
      <c r="U29" s="1101"/>
      <c r="V29" s="1101">
        <v>263</v>
      </c>
      <c r="W29" s="1101"/>
      <c r="X29" s="1101"/>
      <c r="Y29" s="1101"/>
      <c r="Z29" s="1101"/>
      <c r="AA29" s="1101">
        <v>8</v>
      </c>
      <c r="AB29" s="1101"/>
      <c r="AC29" s="1101"/>
      <c r="AD29" s="1101"/>
      <c r="AE29" s="1102"/>
      <c r="AF29" s="1076">
        <v>8</v>
      </c>
      <c r="AG29" s="1077"/>
      <c r="AH29" s="1077"/>
      <c r="AI29" s="1077"/>
      <c r="AJ29" s="1078"/>
      <c r="AK29" s="1037">
        <v>1</v>
      </c>
      <c r="AL29" s="1028"/>
      <c r="AM29" s="1028"/>
      <c r="AN29" s="1028"/>
      <c r="AO29" s="1028"/>
      <c r="AP29" s="1028" t="s">
        <v>536</v>
      </c>
      <c r="AQ29" s="1028"/>
      <c r="AR29" s="1028"/>
      <c r="AS29" s="1028"/>
      <c r="AT29" s="1028"/>
      <c r="AU29" s="1028" t="s">
        <v>536</v>
      </c>
      <c r="AV29" s="1028"/>
      <c r="AW29" s="1028"/>
      <c r="AX29" s="1028"/>
      <c r="AY29" s="1028"/>
      <c r="AZ29" s="1099" t="s">
        <v>536</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407</v>
      </c>
      <c r="C30" s="1095"/>
      <c r="D30" s="1095"/>
      <c r="E30" s="1095"/>
      <c r="F30" s="1095"/>
      <c r="G30" s="1095"/>
      <c r="H30" s="1095"/>
      <c r="I30" s="1095"/>
      <c r="J30" s="1095"/>
      <c r="K30" s="1095"/>
      <c r="L30" s="1095"/>
      <c r="M30" s="1095"/>
      <c r="N30" s="1095"/>
      <c r="O30" s="1095"/>
      <c r="P30" s="1096"/>
      <c r="Q30" s="1100">
        <v>942</v>
      </c>
      <c r="R30" s="1101"/>
      <c r="S30" s="1101"/>
      <c r="T30" s="1101"/>
      <c r="U30" s="1101"/>
      <c r="V30" s="1101">
        <v>916</v>
      </c>
      <c r="W30" s="1101"/>
      <c r="X30" s="1101"/>
      <c r="Y30" s="1101"/>
      <c r="Z30" s="1101"/>
      <c r="AA30" s="1101">
        <v>25</v>
      </c>
      <c r="AB30" s="1101"/>
      <c r="AC30" s="1101"/>
      <c r="AD30" s="1101"/>
      <c r="AE30" s="1102"/>
      <c r="AF30" s="1076">
        <v>25</v>
      </c>
      <c r="AG30" s="1077"/>
      <c r="AH30" s="1077"/>
      <c r="AI30" s="1077"/>
      <c r="AJ30" s="1078"/>
      <c r="AK30" s="1037">
        <v>254</v>
      </c>
      <c r="AL30" s="1028"/>
      <c r="AM30" s="1028"/>
      <c r="AN30" s="1028"/>
      <c r="AO30" s="1028"/>
      <c r="AP30" s="1028" t="s">
        <v>536</v>
      </c>
      <c r="AQ30" s="1028"/>
      <c r="AR30" s="1028"/>
      <c r="AS30" s="1028"/>
      <c r="AT30" s="1028"/>
      <c r="AU30" s="1028" t="s">
        <v>536</v>
      </c>
      <c r="AV30" s="1028"/>
      <c r="AW30" s="1028"/>
      <c r="AX30" s="1028"/>
      <c r="AY30" s="1028"/>
      <c r="AZ30" s="1099" t="s">
        <v>536</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408</v>
      </c>
      <c r="C31" s="1095"/>
      <c r="D31" s="1095"/>
      <c r="E31" s="1095"/>
      <c r="F31" s="1095"/>
      <c r="G31" s="1095"/>
      <c r="H31" s="1095"/>
      <c r="I31" s="1095"/>
      <c r="J31" s="1095"/>
      <c r="K31" s="1095"/>
      <c r="L31" s="1095"/>
      <c r="M31" s="1095"/>
      <c r="N31" s="1095"/>
      <c r="O31" s="1095"/>
      <c r="P31" s="1096"/>
      <c r="Q31" s="1100">
        <v>5975</v>
      </c>
      <c r="R31" s="1101"/>
      <c r="S31" s="1101"/>
      <c r="T31" s="1101"/>
      <c r="U31" s="1101"/>
      <c r="V31" s="1101">
        <v>5862</v>
      </c>
      <c r="W31" s="1101"/>
      <c r="X31" s="1101"/>
      <c r="Y31" s="1101"/>
      <c r="Z31" s="1101"/>
      <c r="AA31" s="1101">
        <v>113</v>
      </c>
      <c r="AB31" s="1101"/>
      <c r="AC31" s="1101"/>
      <c r="AD31" s="1101"/>
      <c r="AE31" s="1102"/>
      <c r="AF31" s="1076">
        <v>113</v>
      </c>
      <c r="AG31" s="1077"/>
      <c r="AH31" s="1077"/>
      <c r="AI31" s="1077"/>
      <c r="AJ31" s="1078"/>
      <c r="AK31" s="1037">
        <v>939</v>
      </c>
      <c r="AL31" s="1028"/>
      <c r="AM31" s="1028"/>
      <c r="AN31" s="1028"/>
      <c r="AO31" s="1028"/>
      <c r="AP31" s="1028" t="s">
        <v>536</v>
      </c>
      <c r="AQ31" s="1028"/>
      <c r="AR31" s="1028"/>
      <c r="AS31" s="1028"/>
      <c r="AT31" s="1028"/>
      <c r="AU31" s="1028" t="s">
        <v>536</v>
      </c>
      <c r="AV31" s="1028"/>
      <c r="AW31" s="1028"/>
      <c r="AX31" s="1028"/>
      <c r="AY31" s="1028"/>
      <c r="AZ31" s="1099" t="s">
        <v>536</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409</v>
      </c>
      <c r="C32" s="1095"/>
      <c r="D32" s="1095"/>
      <c r="E32" s="1095"/>
      <c r="F32" s="1095"/>
      <c r="G32" s="1095"/>
      <c r="H32" s="1095"/>
      <c r="I32" s="1095"/>
      <c r="J32" s="1095"/>
      <c r="K32" s="1095"/>
      <c r="L32" s="1095"/>
      <c r="M32" s="1095"/>
      <c r="N32" s="1095"/>
      <c r="O32" s="1095"/>
      <c r="P32" s="1096"/>
      <c r="Q32" s="1100">
        <v>587</v>
      </c>
      <c r="R32" s="1101"/>
      <c r="S32" s="1101"/>
      <c r="T32" s="1101"/>
      <c r="U32" s="1101"/>
      <c r="V32" s="1101">
        <v>556</v>
      </c>
      <c r="W32" s="1101"/>
      <c r="X32" s="1101"/>
      <c r="Y32" s="1101"/>
      <c r="Z32" s="1101"/>
      <c r="AA32" s="1101">
        <v>31</v>
      </c>
      <c r="AB32" s="1101"/>
      <c r="AC32" s="1101"/>
      <c r="AD32" s="1101"/>
      <c r="AE32" s="1102"/>
      <c r="AF32" s="1076">
        <v>1370</v>
      </c>
      <c r="AG32" s="1077"/>
      <c r="AH32" s="1077"/>
      <c r="AI32" s="1077"/>
      <c r="AJ32" s="1078"/>
      <c r="AK32" s="1037">
        <v>91</v>
      </c>
      <c r="AL32" s="1028"/>
      <c r="AM32" s="1028"/>
      <c r="AN32" s="1028"/>
      <c r="AO32" s="1028"/>
      <c r="AP32" s="1028">
        <v>1714</v>
      </c>
      <c r="AQ32" s="1028"/>
      <c r="AR32" s="1028"/>
      <c r="AS32" s="1028"/>
      <c r="AT32" s="1028"/>
      <c r="AU32" s="1028">
        <v>655</v>
      </c>
      <c r="AV32" s="1028"/>
      <c r="AW32" s="1028"/>
      <c r="AX32" s="1028"/>
      <c r="AY32" s="1028"/>
      <c r="AZ32" s="1099" t="s">
        <v>595</v>
      </c>
      <c r="BA32" s="1099"/>
      <c r="BB32" s="1099"/>
      <c r="BC32" s="1099"/>
      <c r="BD32" s="1099"/>
      <c r="BE32" s="1089" t="s">
        <v>410</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411</v>
      </c>
      <c r="C33" s="1095"/>
      <c r="D33" s="1095"/>
      <c r="E33" s="1095"/>
      <c r="F33" s="1095"/>
      <c r="G33" s="1095"/>
      <c r="H33" s="1095"/>
      <c r="I33" s="1095"/>
      <c r="J33" s="1095"/>
      <c r="K33" s="1095"/>
      <c r="L33" s="1095"/>
      <c r="M33" s="1095"/>
      <c r="N33" s="1095"/>
      <c r="O33" s="1095"/>
      <c r="P33" s="1096"/>
      <c r="Q33" s="1100">
        <v>138</v>
      </c>
      <c r="R33" s="1101"/>
      <c r="S33" s="1101"/>
      <c r="T33" s="1101"/>
      <c r="U33" s="1101"/>
      <c r="V33" s="1101">
        <v>102</v>
      </c>
      <c r="W33" s="1101"/>
      <c r="X33" s="1101"/>
      <c r="Y33" s="1101"/>
      <c r="Z33" s="1101"/>
      <c r="AA33" s="1101">
        <v>36</v>
      </c>
      <c r="AB33" s="1101"/>
      <c r="AC33" s="1101"/>
      <c r="AD33" s="1101"/>
      <c r="AE33" s="1102"/>
      <c r="AF33" s="1076">
        <v>668</v>
      </c>
      <c r="AG33" s="1077"/>
      <c r="AH33" s="1077"/>
      <c r="AI33" s="1077"/>
      <c r="AJ33" s="1078"/>
      <c r="AK33" s="1037">
        <v>0</v>
      </c>
      <c r="AL33" s="1028"/>
      <c r="AM33" s="1028"/>
      <c r="AN33" s="1028"/>
      <c r="AO33" s="1028"/>
      <c r="AP33" s="1028">
        <v>677</v>
      </c>
      <c r="AQ33" s="1028"/>
      <c r="AR33" s="1028"/>
      <c r="AS33" s="1028"/>
      <c r="AT33" s="1028"/>
      <c r="AU33" s="1028" t="s">
        <v>614</v>
      </c>
      <c r="AV33" s="1028"/>
      <c r="AW33" s="1028"/>
      <c r="AX33" s="1028"/>
      <c r="AY33" s="1028"/>
      <c r="AZ33" s="1099" t="s">
        <v>595</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t="s">
        <v>412</v>
      </c>
      <c r="C34" s="1095"/>
      <c r="D34" s="1095"/>
      <c r="E34" s="1095"/>
      <c r="F34" s="1095"/>
      <c r="G34" s="1095"/>
      <c r="H34" s="1095"/>
      <c r="I34" s="1095"/>
      <c r="J34" s="1095"/>
      <c r="K34" s="1095"/>
      <c r="L34" s="1095"/>
      <c r="M34" s="1095"/>
      <c r="N34" s="1095"/>
      <c r="O34" s="1095"/>
      <c r="P34" s="1096"/>
      <c r="Q34" s="1100">
        <v>2258</v>
      </c>
      <c r="R34" s="1101"/>
      <c r="S34" s="1101"/>
      <c r="T34" s="1101"/>
      <c r="U34" s="1101"/>
      <c r="V34" s="1101">
        <v>1985</v>
      </c>
      <c r="W34" s="1101"/>
      <c r="X34" s="1101"/>
      <c r="Y34" s="1101"/>
      <c r="Z34" s="1101"/>
      <c r="AA34" s="1101">
        <v>273</v>
      </c>
      <c r="AB34" s="1101"/>
      <c r="AC34" s="1101"/>
      <c r="AD34" s="1101"/>
      <c r="AE34" s="1102"/>
      <c r="AF34" s="1076">
        <v>134</v>
      </c>
      <c r="AG34" s="1077"/>
      <c r="AH34" s="1077"/>
      <c r="AI34" s="1077"/>
      <c r="AJ34" s="1078"/>
      <c r="AK34" s="1037">
        <v>1104</v>
      </c>
      <c r="AL34" s="1028"/>
      <c r="AM34" s="1028"/>
      <c r="AN34" s="1028"/>
      <c r="AO34" s="1028"/>
      <c r="AP34" s="1028">
        <v>14063</v>
      </c>
      <c r="AQ34" s="1028"/>
      <c r="AR34" s="1028"/>
      <c r="AS34" s="1028"/>
      <c r="AT34" s="1028"/>
      <c r="AU34" s="1028">
        <v>11517</v>
      </c>
      <c r="AV34" s="1028"/>
      <c r="AW34" s="1028"/>
      <c r="AX34" s="1028"/>
      <c r="AY34" s="1028"/>
      <c r="AZ34" s="1099" t="s">
        <v>595</v>
      </c>
      <c r="BA34" s="1099"/>
      <c r="BB34" s="1099"/>
      <c r="BC34" s="1099"/>
      <c r="BD34" s="1099"/>
      <c r="BE34" s="1089" t="s">
        <v>410</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t="s">
        <v>413</v>
      </c>
      <c r="C35" s="1095"/>
      <c r="D35" s="1095"/>
      <c r="E35" s="1095"/>
      <c r="F35" s="1095"/>
      <c r="G35" s="1095"/>
      <c r="H35" s="1095"/>
      <c r="I35" s="1095"/>
      <c r="J35" s="1095"/>
      <c r="K35" s="1095"/>
      <c r="L35" s="1095"/>
      <c r="M35" s="1095"/>
      <c r="N35" s="1095"/>
      <c r="O35" s="1095"/>
      <c r="P35" s="1096"/>
      <c r="Q35" s="1100">
        <v>4</v>
      </c>
      <c r="R35" s="1101"/>
      <c r="S35" s="1101"/>
      <c r="T35" s="1101"/>
      <c r="U35" s="1101"/>
      <c r="V35" s="1101">
        <v>4</v>
      </c>
      <c r="W35" s="1101"/>
      <c r="X35" s="1101"/>
      <c r="Y35" s="1101"/>
      <c r="Z35" s="1101"/>
      <c r="AA35" s="1101" t="s">
        <v>595</v>
      </c>
      <c r="AB35" s="1101"/>
      <c r="AC35" s="1101"/>
      <c r="AD35" s="1101"/>
      <c r="AE35" s="1102"/>
      <c r="AF35" s="1076" t="s">
        <v>131</v>
      </c>
      <c r="AG35" s="1077"/>
      <c r="AH35" s="1077"/>
      <c r="AI35" s="1077"/>
      <c r="AJ35" s="1078"/>
      <c r="AK35" s="1037">
        <v>3</v>
      </c>
      <c r="AL35" s="1028"/>
      <c r="AM35" s="1028"/>
      <c r="AN35" s="1028"/>
      <c r="AO35" s="1028"/>
      <c r="AP35" s="1028" t="s">
        <v>595</v>
      </c>
      <c r="AQ35" s="1028"/>
      <c r="AR35" s="1028"/>
      <c r="AS35" s="1028"/>
      <c r="AT35" s="1028"/>
      <c r="AU35" s="1028" t="s">
        <v>595</v>
      </c>
      <c r="AV35" s="1028"/>
      <c r="AW35" s="1028"/>
      <c r="AX35" s="1028"/>
      <c r="AY35" s="1028"/>
      <c r="AZ35" s="1099" t="s">
        <v>595</v>
      </c>
      <c r="BA35" s="1099"/>
      <c r="BB35" s="1099"/>
      <c r="BC35" s="1099"/>
      <c r="BD35" s="1099"/>
      <c r="BE35" s="1089" t="s">
        <v>414</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t="s">
        <v>415</v>
      </c>
      <c r="C36" s="1095"/>
      <c r="D36" s="1095"/>
      <c r="E36" s="1095"/>
      <c r="F36" s="1095"/>
      <c r="G36" s="1095"/>
      <c r="H36" s="1095"/>
      <c r="I36" s="1095"/>
      <c r="J36" s="1095"/>
      <c r="K36" s="1095"/>
      <c r="L36" s="1095"/>
      <c r="M36" s="1095"/>
      <c r="N36" s="1095"/>
      <c r="O36" s="1095"/>
      <c r="P36" s="1096"/>
      <c r="Q36" s="1100">
        <v>1</v>
      </c>
      <c r="R36" s="1101"/>
      <c r="S36" s="1101"/>
      <c r="T36" s="1101"/>
      <c r="U36" s="1101"/>
      <c r="V36" s="1101">
        <v>1</v>
      </c>
      <c r="W36" s="1101"/>
      <c r="X36" s="1101"/>
      <c r="Y36" s="1101"/>
      <c r="Z36" s="1101"/>
      <c r="AA36" s="1101" t="s">
        <v>595</v>
      </c>
      <c r="AB36" s="1101"/>
      <c r="AC36" s="1101"/>
      <c r="AD36" s="1101"/>
      <c r="AE36" s="1102"/>
      <c r="AF36" s="1076" t="s">
        <v>131</v>
      </c>
      <c r="AG36" s="1077"/>
      <c r="AH36" s="1077"/>
      <c r="AI36" s="1077"/>
      <c r="AJ36" s="1078"/>
      <c r="AK36" s="1037" t="s">
        <v>613</v>
      </c>
      <c r="AL36" s="1028"/>
      <c r="AM36" s="1028"/>
      <c r="AN36" s="1028"/>
      <c r="AO36" s="1028"/>
      <c r="AP36" s="1028" t="s">
        <v>536</v>
      </c>
      <c r="AQ36" s="1028"/>
      <c r="AR36" s="1028"/>
      <c r="AS36" s="1028"/>
      <c r="AT36" s="1028"/>
      <c r="AU36" s="1028" t="s">
        <v>536</v>
      </c>
      <c r="AV36" s="1028"/>
      <c r="AW36" s="1028"/>
      <c r="AX36" s="1028"/>
      <c r="AY36" s="1028"/>
      <c r="AZ36" s="1099" t="s">
        <v>536</v>
      </c>
      <c r="BA36" s="1099"/>
      <c r="BB36" s="1099"/>
      <c r="BC36" s="1099"/>
      <c r="BD36" s="1099"/>
      <c r="BE36" s="1089" t="s">
        <v>416</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2392</v>
      </c>
      <c r="AG63" s="1016"/>
      <c r="AH63" s="1016"/>
      <c r="AI63" s="1016"/>
      <c r="AJ63" s="1087"/>
      <c r="AK63" s="1088"/>
      <c r="AL63" s="1020"/>
      <c r="AM63" s="1020"/>
      <c r="AN63" s="1020"/>
      <c r="AO63" s="1020"/>
      <c r="AP63" s="1016">
        <v>16454</v>
      </c>
      <c r="AQ63" s="1016"/>
      <c r="AR63" s="1016"/>
      <c r="AS63" s="1016"/>
      <c r="AT63" s="1016"/>
      <c r="AU63" s="1016">
        <v>12172</v>
      </c>
      <c r="AV63" s="1016"/>
      <c r="AW63" s="1016"/>
      <c r="AX63" s="1016"/>
      <c r="AY63" s="1016"/>
      <c r="AZ63" s="1082"/>
      <c r="BA63" s="1082"/>
      <c r="BB63" s="1082"/>
      <c r="BC63" s="1082"/>
      <c r="BD63" s="1082"/>
      <c r="BE63" s="1017"/>
      <c r="BF63" s="1017"/>
      <c r="BG63" s="1017"/>
      <c r="BH63" s="1017"/>
      <c r="BI63" s="1018"/>
      <c r="BJ63" s="1083" t="s">
        <v>131</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420</v>
      </c>
      <c r="B66" s="1053"/>
      <c r="C66" s="1053"/>
      <c r="D66" s="1053"/>
      <c r="E66" s="1053"/>
      <c r="F66" s="1053"/>
      <c r="G66" s="1053"/>
      <c r="H66" s="1053"/>
      <c r="I66" s="1053"/>
      <c r="J66" s="1053"/>
      <c r="K66" s="1053"/>
      <c r="L66" s="1053"/>
      <c r="M66" s="1053"/>
      <c r="N66" s="1053"/>
      <c r="O66" s="1053"/>
      <c r="P66" s="1054"/>
      <c r="Q66" s="1058" t="s">
        <v>397</v>
      </c>
      <c r="R66" s="1059"/>
      <c r="S66" s="1059"/>
      <c r="T66" s="1059"/>
      <c r="U66" s="1060"/>
      <c r="V66" s="1058" t="s">
        <v>398</v>
      </c>
      <c r="W66" s="1059"/>
      <c r="X66" s="1059"/>
      <c r="Y66" s="1059"/>
      <c r="Z66" s="1060"/>
      <c r="AA66" s="1058" t="s">
        <v>421</v>
      </c>
      <c r="AB66" s="1059"/>
      <c r="AC66" s="1059"/>
      <c r="AD66" s="1059"/>
      <c r="AE66" s="1060"/>
      <c r="AF66" s="1064" t="s">
        <v>400</v>
      </c>
      <c r="AG66" s="1065"/>
      <c r="AH66" s="1065"/>
      <c r="AI66" s="1065"/>
      <c r="AJ66" s="1066"/>
      <c r="AK66" s="1058" t="s">
        <v>401</v>
      </c>
      <c r="AL66" s="1053"/>
      <c r="AM66" s="1053"/>
      <c r="AN66" s="1053"/>
      <c r="AO66" s="1054"/>
      <c r="AP66" s="1058" t="s">
        <v>402</v>
      </c>
      <c r="AQ66" s="1059"/>
      <c r="AR66" s="1059"/>
      <c r="AS66" s="1059"/>
      <c r="AT66" s="1060"/>
      <c r="AU66" s="1058" t="s">
        <v>422</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596</v>
      </c>
      <c r="C68" s="1043"/>
      <c r="D68" s="1043"/>
      <c r="E68" s="1043"/>
      <c r="F68" s="1043"/>
      <c r="G68" s="1043"/>
      <c r="H68" s="1043"/>
      <c r="I68" s="1043"/>
      <c r="J68" s="1043"/>
      <c r="K68" s="1043"/>
      <c r="L68" s="1043"/>
      <c r="M68" s="1043"/>
      <c r="N68" s="1043"/>
      <c r="O68" s="1043"/>
      <c r="P68" s="1044"/>
      <c r="Q68" s="1045">
        <v>358</v>
      </c>
      <c r="R68" s="1039"/>
      <c r="S68" s="1039"/>
      <c r="T68" s="1039"/>
      <c r="U68" s="1039"/>
      <c r="V68" s="1039">
        <v>349</v>
      </c>
      <c r="W68" s="1039"/>
      <c r="X68" s="1039"/>
      <c r="Y68" s="1039"/>
      <c r="Z68" s="1039"/>
      <c r="AA68" s="1039">
        <v>9</v>
      </c>
      <c r="AB68" s="1039"/>
      <c r="AC68" s="1039"/>
      <c r="AD68" s="1039"/>
      <c r="AE68" s="1039"/>
      <c r="AF68" s="1039">
        <v>8</v>
      </c>
      <c r="AG68" s="1039"/>
      <c r="AH68" s="1039"/>
      <c r="AI68" s="1039"/>
      <c r="AJ68" s="1039"/>
      <c r="AK68" s="1039">
        <v>12</v>
      </c>
      <c r="AL68" s="1039"/>
      <c r="AM68" s="1039"/>
      <c r="AN68" s="1039"/>
      <c r="AO68" s="1039"/>
      <c r="AP68" s="1039">
        <v>8</v>
      </c>
      <c r="AQ68" s="1039"/>
      <c r="AR68" s="1039"/>
      <c r="AS68" s="1039"/>
      <c r="AT68" s="1039"/>
      <c r="AU68" s="1039">
        <v>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597</v>
      </c>
      <c r="C69" s="1032"/>
      <c r="D69" s="1032"/>
      <c r="E69" s="1032"/>
      <c r="F69" s="1032"/>
      <c r="G69" s="1032"/>
      <c r="H69" s="1032"/>
      <c r="I69" s="1032"/>
      <c r="J69" s="1032"/>
      <c r="K69" s="1032"/>
      <c r="L69" s="1032"/>
      <c r="M69" s="1032"/>
      <c r="N69" s="1032"/>
      <c r="O69" s="1032"/>
      <c r="P69" s="1033"/>
      <c r="Q69" s="1034">
        <v>83</v>
      </c>
      <c r="R69" s="1028"/>
      <c r="S69" s="1028"/>
      <c r="T69" s="1028"/>
      <c r="U69" s="1028"/>
      <c r="V69" s="1028">
        <v>81</v>
      </c>
      <c r="W69" s="1028"/>
      <c r="X69" s="1028"/>
      <c r="Y69" s="1028"/>
      <c r="Z69" s="1028"/>
      <c r="AA69" s="1028">
        <v>2</v>
      </c>
      <c r="AB69" s="1028"/>
      <c r="AC69" s="1028"/>
      <c r="AD69" s="1028"/>
      <c r="AE69" s="1028"/>
      <c r="AF69" s="1028">
        <v>2</v>
      </c>
      <c r="AG69" s="1028"/>
      <c r="AH69" s="1028"/>
      <c r="AI69" s="1028"/>
      <c r="AJ69" s="1028"/>
      <c r="AK69" s="1028" t="s">
        <v>536</v>
      </c>
      <c r="AL69" s="1028"/>
      <c r="AM69" s="1028"/>
      <c r="AN69" s="1028"/>
      <c r="AO69" s="1028"/>
      <c r="AP69" s="1028" t="s">
        <v>536</v>
      </c>
      <c r="AQ69" s="1028"/>
      <c r="AR69" s="1028"/>
      <c r="AS69" s="1028"/>
      <c r="AT69" s="1028"/>
      <c r="AU69" s="1028" t="s">
        <v>536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598</v>
      </c>
      <c r="C70" s="1032"/>
      <c r="D70" s="1032"/>
      <c r="E70" s="1032"/>
      <c r="F70" s="1032"/>
      <c r="G70" s="1032"/>
      <c r="H70" s="1032"/>
      <c r="I70" s="1032"/>
      <c r="J70" s="1032"/>
      <c r="K70" s="1032"/>
      <c r="L70" s="1032"/>
      <c r="M70" s="1032"/>
      <c r="N70" s="1032"/>
      <c r="O70" s="1032"/>
      <c r="P70" s="1033"/>
      <c r="Q70" s="1034">
        <v>10665</v>
      </c>
      <c r="R70" s="1028"/>
      <c r="S70" s="1028"/>
      <c r="T70" s="1028"/>
      <c r="U70" s="1028"/>
      <c r="V70" s="1028">
        <v>10638</v>
      </c>
      <c r="W70" s="1028"/>
      <c r="X70" s="1028"/>
      <c r="Y70" s="1028"/>
      <c r="Z70" s="1028"/>
      <c r="AA70" s="1028">
        <v>27</v>
      </c>
      <c r="AB70" s="1028"/>
      <c r="AC70" s="1028"/>
      <c r="AD70" s="1028"/>
      <c r="AE70" s="1028"/>
      <c r="AF70" s="1028">
        <v>27</v>
      </c>
      <c r="AG70" s="1028"/>
      <c r="AH70" s="1028"/>
      <c r="AI70" s="1028"/>
      <c r="AJ70" s="1028"/>
      <c r="AK70" s="1028" t="s">
        <v>536</v>
      </c>
      <c r="AL70" s="1028"/>
      <c r="AM70" s="1028"/>
      <c r="AN70" s="1028"/>
      <c r="AO70" s="1028"/>
      <c r="AP70" s="1028" t="s">
        <v>536</v>
      </c>
      <c r="AQ70" s="1028"/>
      <c r="AR70" s="1028"/>
      <c r="AS70" s="1028"/>
      <c r="AT70" s="1028"/>
      <c r="AU70" s="1028" t="s">
        <v>536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599</v>
      </c>
      <c r="C71" s="1032"/>
      <c r="D71" s="1032"/>
      <c r="E71" s="1032"/>
      <c r="F71" s="1032"/>
      <c r="G71" s="1032"/>
      <c r="H71" s="1032"/>
      <c r="I71" s="1032"/>
      <c r="J71" s="1032"/>
      <c r="K71" s="1032"/>
      <c r="L71" s="1032"/>
      <c r="M71" s="1032"/>
      <c r="N71" s="1032"/>
      <c r="O71" s="1032"/>
      <c r="P71" s="1033"/>
      <c r="Q71" s="1034">
        <v>60</v>
      </c>
      <c r="R71" s="1028"/>
      <c r="S71" s="1028"/>
      <c r="T71" s="1028"/>
      <c r="U71" s="1028"/>
      <c r="V71" s="1028">
        <v>60</v>
      </c>
      <c r="W71" s="1028"/>
      <c r="X71" s="1028"/>
      <c r="Y71" s="1028"/>
      <c r="Z71" s="1028"/>
      <c r="AA71" s="1028" t="s">
        <v>536</v>
      </c>
      <c r="AB71" s="1028"/>
      <c r="AC71" s="1028"/>
      <c r="AD71" s="1028"/>
      <c r="AE71" s="1028"/>
      <c r="AF71" s="1028" t="s">
        <v>536</v>
      </c>
      <c r="AG71" s="1028"/>
      <c r="AH71" s="1028"/>
      <c r="AI71" s="1028"/>
      <c r="AJ71" s="1028"/>
      <c r="AK71" s="1028" t="s">
        <v>536</v>
      </c>
      <c r="AL71" s="1028"/>
      <c r="AM71" s="1028"/>
      <c r="AN71" s="1028"/>
      <c r="AO71" s="1028"/>
      <c r="AP71" s="1028" t="s">
        <v>536</v>
      </c>
      <c r="AQ71" s="1028"/>
      <c r="AR71" s="1028"/>
      <c r="AS71" s="1028"/>
      <c r="AT71" s="1028"/>
      <c r="AU71" s="1028" t="s">
        <v>536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600</v>
      </c>
      <c r="C72" s="1032"/>
      <c r="D72" s="1032"/>
      <c r="E72" s="1032"/>
      <c r="F72" s="1032"/>
      <c r="G72" s="1032"/>
      <c r="H72" s="1032"/>
      <c r="I72" s="1032"/>
      <c r="J72" s="1032"/>
      <c r="K72" s="1032"/>
      <c r="L72" s="1032"/>
      <c r="M72" s="1032"/>
      <c r="N72" s="1032"/>
      <c r="O72" s="1032"/>
      <c r="P72" s="1033"/>
      <c r="Q72" s="1034">
        <v>197</v>
      </c>
      <c r="R72" s="1028"/>
      <c r="S72" s="1028"/>
      <c r="T72" s="1028"/>
      <c r="U72" s="1028"/>
      <c r="V72" s="1028">
        <v>195</v>
      </c>
      <c r="W72" s="1028"/>
      <c r="X72" s="1028"/>
      <c r="Y72" s="1028"/>
      <c r="Z72" s="1028"/>
      <c r="AA72" s="1028">
        <v>2</v>
      </c>
      <c r="AB72" s="1028"/>
      <c r="AC72" s="1028"/>
      <c r="AD72" s="1028"/>
      <c r="AE72" s="1028"/>
      <c r="AF72" s="1028">
        <v>2</v>
      </c>
      <c r="AG72" s="1028"/>
      <c r="AH72" s="1028"/>
      <c r="AI72" s="1028"/>
      <c r="AJ72" s="1028"/>
      <c r="AK72" s="1028">
        <v>1</v>
      </c>
      <c r="AL72" s="1028"/>
      <c r="AM72" s="1028"/>
      <c r="AN72" s="1028"/>
      <c r="AO72" s="1028"/>
      <c r="AP72" s="1028" t="s">
        <v>536</v>
      </c>
      <c r="AQ72" s="1028"/>
      <c r="AR72" s="1028"/>
      <c r="AS72" s="1028"/>
      <c r="AT72" s="1028"/>
      <c r="AU72" s="1028" t="s">
        <v>536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601</v>
      </c>
      <c r="C73" s="1032"/>
      <c r="D73" s="1032"/>
      <c r="E73" s="1032"/>
      <c r="F73" s="1032"/>
      <c r="G73" s="1032"/>
      <c r="H73" s="1032"/>
      <c r="I73" s="1032"/>
      <c r="J73" s="1032"/>
      <c r="K73" s="1032"/>
      <c r="L73" s="1032"/>
      <c r="M73" s="1032"/>
      <c r="N73" s="1032"/>
      <c r="O73" s="1032"/>
      <c r="P73" s="1033"/>
      <c r="Q73" s="1034">
        <v>1436</v>
      </c>
      <c r="R73" s="1028"/>
      <c r="S73" s="1028"/>
      <c r="T73" s="1028"/>
      <c r="U73" s="1028"/>
      <c r="V73" s="1028">
        <v>1393</v>
      </c>
      <c r="W73" s="1028"/>
      <c r="X73" s="1028"/>
      <c r="Y73" s="1028"/>
      <c r="Z73" s="1028"/>
      <c r="AA73" s="1028">
        <v>43</v>
      </c>
      <c r="AB73" s="1028"/>
      <c r="AC73" s="1028"/>
      <c r="AD73" s="1028"/>
      <c r="AE73" s="1028"/>
      <c r="AF73" s="1028">
        <v>43</v>
      </c>
      <c r="AG73" s="1028"/>
      <c r="AH73" s="1028"/>
      <c r="AI73" s="1028"/>
      <c r="AJ73" s="1028"/>
      <c r="AK73" s="1028" t="s">
        <v>536</v>
      </c>
      <c r="AL73" s="1028"/>
      <c r="AM73" s="1028"/>
      <c r="AN73" s="1028"/>
      <c r="AO73" s="1028"/>
      <c r="AP73" s="1028">
        <v>728</v>
      </c>
      <c r="AQ73" s="1028"/>
      <c r="AR73" s="1028"/>
      <c r="AS73" s="1028"/>
      <c r="AT73" s="1028"/>
      <c r="AU73" s="1028">
        <v>427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602</v>
      </c>
      <c r="C74" s="1032"/>
      <c r="D74" s="1032"/>
      <c r="E74" s="1032"/>
      <c r="F74" s="1032"/>
      <c r="G74" s="1032"/>
      <c r="H74" s="1032"/>
      <c r="I74" s="1032"/>
      <c r="J74" s="1032"/>
      <c r="K74" s="1032"/>
      <c r="L74" s="1032"/>
      <c r="M74" s="1032"/>
      <c r="N74" s="1032"/>
      <c r="O74" s="1032"/>
      <c r="P74" s="1033"/>
      <c r="Q74" s="1034">
        <v>2052</v>
      </c>
      <c r="R74" s="1028"/>
      <c r="S74" s="1028"/>
      <c r="T74" s="1028"/>
      <c r="U74" s="1028"/>
      <c r="V74" s="1028">
        <v>1980</v>
      </c>
      <c r="W74" s="1028"/>
      <c r="X74" s="1028"/>
      <c r="Y74" s="1028"/>
      <c r="Z74" s="1028"/>
      <c r="AA74" s="1028">
        <v>72</v>
      </c>
      <c r="AB74" s="1028"/>
      <c r="AC74" s="1028"/>
      <c r="AD74" s="1028"/>
      <c r="AE74" s="1028"/>
      <c r="AF74" s="1028">
        <v>72</v>
      </c>
      <c r="AG74" s="1028"/>
      <c r="AH74" s="1028"/>
      <c r="AI74" s="1028"/>
      <c r="AJ74" s="1028"/>
      <c r="AK74" s="1028" t="s">
        <v>536</v>
      </c>
      <c r="AL74" s="1028"/>
      <c r="AM74" s="1028"/>
      <c r="AN74" s="1028"/>
      <c r="AO74" s="1028"/>
      <c r="AP74" s="1028">
        <v>1765</v>
      </c>
      <c r="AQ74" s="1028"/>
      <c r="AR74" s="1028"/>
      <c r="AS74" s="1028"/>
      <c r="AT74" s="1028"/>
      <c r="AU74" s="1028">
        <v>776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603</v>
      </c>
      <c r="C75" s="1032"/>
      <c r="D75" s="1032"/>
      <c r="E75" s="1032"/>
      <c r="F75" s="1032"/>
      <c r="G75" s="1032"/>
      <c r="H75" s="1032"/>
      <c r="I75" s="1032"/>
      <c r="J75" s="1032"/>
      <c r="K75" s="1032"/>
      <c r="L75" s="1032"/>
      <c r="M75" s="1032"/>
      <c r="N75" s="1032"/>
      <c r="O75" s="1032"/>
      <c r="P75" s="1033"/>
      <c r="Q75" s="1035">
        <v>236</v>
      </c>
      <c r="R75" s="1036"/>
      <c r="S75" s="1036"/>
      <c r="T75" s="1036"/>
      <c r="U75" s="1037"/>
      <c r="V75" s="1038">
        <v>228</v>
      </c>
      <c r="W75" s="1036"/>
      <c r="X75" s="1036"/>
      <c r="Y75" s="1036"/>
      <c r="Z75" s="1037"/>
      <c r="AA75" s="1038">
        <v>8</v>
      </c>
      <c r="AB75" s="1036"/>
      <c r="AC75" s="1036"/>
      <c r="AD75" s="1036"/>
      <c r="AE75" s="1037"/>
      <c r="AF75" s="1038">
        <v>8</v>
      </c>
      <c r="AG75" s="1036"/>
      <c r="AH75" s="1036"/>
      <c r="AI75" s="1036"/>
      <c r="AJ75" s="1037"/>
      <c r="AK75" s="1038">
        <v>45</v>
      </c>
      <c r="AL75" s="1036"/>
      <c r="AM75" s="1036"/>
      <c r="AN75" s="1036"/>
      <c r="AO75" s="1037"/>
      <c r="AP75" s="1038" t="s">
        <v>536</v>
      </c>
      <c r="AQ75" s="1036"/>
      <c r="AR75" s="1036"/>
      <c r="AS75" s="1036"/>
      <c r="AT75" s="1037"/>
      <c r="AU75" s="1038" t="s">
        <v>536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604</v>
      </c>
      <c r="C76" s="1032"/>
      <c r="D76" s="1032"/>
      <c r="E76" s="1032"/>
      <c r="F76" s="1032"/>
      <c r="G76" s="1032"/>
      <c r="H76" s="1032"/>
      <c r="I76" s="1032"/>
      <c r="J76" s="1032"/>
      <c r="K76" s="1032"/>
      <c r="L76" s="1032"/>
      <c r="M76" s="1032"/>
      <c r="N76" s="1032"/>
      <c r="O76" s="1032"/>
      <c r="P76" s="1033"/>
      <c r="Q76" s="1035">
        <v>65</v>
      </c>
      <c r="R76" s="1036"/>
      <c r="S76" s="1036"/>
      <c r="T76" s="1036"/>
      <c r="U76" s="1037"/>
      <c r="V76" s="1038">
        <v>65</v>
      </c>
      <c r="W76" s="1036"/>
      <c r="X76" s="1036"/>
      <c r="Y76" s="1036"/>
      <c r="Z76" s="1037"/>
      <c r="AA76" s="1038" t="s">
        <v>536</v>
      </c>
      <c r="AB76" s="1036"/>
      <c r="AC76" s="1036"/>
      <c r="AD76" s="1036"/>
      <c r="AE76" s="1037"/>
      <c r="AF76" s="1038" t="s">
        <v>536</v>
      </c>
      <c r="AG76" s="1036"/>
      <c r="AH76" s="1036"/>
      <c r="AI76" s="1036"/>
      <c r="AJ76" s="1037"/>
      <c r="AK76" s="1038" t="s">
        <v>536</v>
      </c>
      <c r="AL76" s="1036"/>
      <c r="AM76" s="1036"/>
      <c r="AN76" s="1036"/>
      <c r="AO76" s="1037"/>
      <c r="AP76" s="1038" t="s">
        <v>536</v>
      </c>
      <c r="AQ76" s="1036"/>
      <c r="AR76" s="1036"/>
      <c r="AS76" s="1036"/>
      <c r="AT76" s="1037"/>
      <c r="AU76" s="1038" t="s">
        <v>536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605</v>
      </c>
      <c r="C77" s="1032"/>
      <c r="D77" s="1032"/>
      <c r="E77" s="1032"/>
      <c r="F77" s="1032"/>
      <c r="G77" s="1032"/>
      <c r="H77" s="1032"/>
      <c r="I77" s="1032"/>
      <c r="J77" s="1032"/>
      <c r="K77" s="1032"/>
      <c r="L77" s="1032"/>
      <c r="M77" s="1032"/>
      <c r="N77" s="1032"/>
      <c r="O77" s="1032"/>
      <c r="P77" s="1033"/>
      <c r="Q77" s="1035">
        <v>168</v>
      </c>
      <c r="R77" s="1036"/>
      <c r="S77" s="1036"/>
      <c r="T77" s="1036"/>
      <c r="U77" s="1037"/>
      <c r="V77" s="1038">
        <v>146</v>
      </c>
      <c r="W77" s="1036"/>
      <c r="X77" s="1036"/>
      <c r="Y77" s="1036"/>
      <c r="Z77" s="1037"/>
      <c r="AA77" s="1038">
        <v>21</v>
      </c>
      <c r="AB77" s="1036"/>
      <c r="AC77" s="1036"/>
      <c r="AD77" s="1036"/>
      <c r="AE77" s="1037"/>
      <c r="AF77" s="1038">
        <v>21</v>
      </c>
      <c r="AG77" s="1036"/>
      <c r="AH77" s="1036"/>
      <c r="AI77" s="1036"/>
      <c r="AJ77" s="1037"/>
      <c r="AK77" s="1038" t="s">
        <v>536</v>
      </c>
      <c r="AL77" s="1036"/>
      <c r="AM77" s="1036"/>
      <c r="AN77" s="1036"/>
      <c r="AO77" s="1037"/>
      <c r="AP77" s="1038" t="s">
        <v>536</v>
      </c>
      <c r="AQ77" s="1036"/>
      <c r="AR77" s="1036"/>
      <c r="AS77" s="1036"/>
      <c r="AT77" s="1037"/>
      <c r="AU77" s="1038" t="s">
        <v>536</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t="s">
        <v>606</v>
      </c>
      <c r="C78" s="1032"/>
      <c r="D78" s="1032"/>
      <c r="E78" s="1032"/>
      <c r="F78" s="1032"/>
      <c r="G78" s="1032"/>
      <c r="H78" s="1032"/>
      <c r="I78" s="1032"/>
      <c r="J78" s="1032"/>
      <c r="K78" s="1032"/>
      <c r="L78" s="1032"/>
      <c r="M78" s="1032"/>
      <c r="N78" s="1032"/>
      <c r="O78" s="1032"/>
      <c r="P78" s="1033"/>
      <c r="Q78" s="1034">
        <v>772932</v>
      </c>
      <c r="R78" s="1028"/>
      <c r="S78" s="1028"/>
      <c r="T78" s="1028"/>
      <c r="U78" s="1028"/>
      <c r="V78" s="1028">
        <v>740589</v>
      </c>
      <c r="W78" s="1028"/>
      <c r="X78" s="1028"/>
      <c r="Y78" s="1028"/>
      <c r="Z78" s="1028"/>
      <c r="AA78" s="1028">
        <v>32343</v>
      </c>
      <c r="AB78" s="1028"/>
      <c r="AC78" s="1028"/>
      <c r="AD78" s="1028"/>
      <c r="AE78" s="1028"/>
      <c r="AF78" s="1028">
        <v>32343</v>
      </c>
      <c r="AG78" s="1028"/>
      <c r="AH78" s="1028"/>
      <c r="AI78" s="1028"/>
      <c r="AJ78" s="1028"/>
      <c r="AK78" s="1028">
        <v>691</v>
      </c>
      <c r="AL78" s="1028"/>
      <c r="AM78" s="1028"/>
      <c r="AN78" s="1028"/>
      <c r="AO78" s="1028"/>
      <c r="AP78" s="1028" t="s">
        <v>536</v>
      </c>
      <c r="AQ78" s="1028"/>
      <c r="AR78" s="1028"/>
      <c r="AS78" s="1028"/>
      <c r="AT78" s="1028"/>
      <c r="AU78" s="1028" t="s">
        <v>536</v>
      </c>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t="s">
        <v>607</v>
      </c>
      <c r="C79" s="1032"/>
      <c r="D79" s="1032"/>
      <c r="E79" s="1032"/>
      <c r="F79" s="1032"/>
      <c r="G79" s="1032"/>
      <c r="H79" s="1032"/>
      <c r="I79" s="1032"/>
      <c r="J79" s="1032"/>
      <c r="K79" s="1032"/>
      <c r="L79" s="1032"/>
      <c r="M79" s="1032"/>
      <c r="N79" s="1032"/>
      <c r="O79" s="1032"/>
      <c r="P79" s="1033"/>
      <c r="Q79" s="1034">
        <v>4321</v>
      </c>
      <c r="R79" s="1028"/>
      <c r="S79" s="1028"/>
      <c r="T79" s="1028"/>
      <c r="U79" s="1028"/>
      <c r="V79" s="1028">
        <v>3739</v>
      </c>
      <c r="W79" s="1028"/>
      <c r="X79" s="1028"/>
      <c r="Y79" s="1028"/>
      <c r="Z79" s="1028"/>
      <c r="AA79" s="1028">
        <v>581</v>
      </c>
      <c r="AB79" s="1028"/>
      <c r="AC79" s="1028"/>
      <c r="AD79" s="1028"/>
      <c r="AE79" s="1028"/>
      <c r="AF79" s="1028">
        <v>2184</v>
      </c>
      <c r="AG79" s="1028"/>
      <c r="AH79" s="1028"/>
      <c r="AI79" s="1028"/>
      <c r="AJ79" s="1028"/>
      <c r="AK79" s="1028" t="s">
        <v>595</v>
      </c>
      <c r="AL79" s="1028"/>
      <c r="AM79" s="1028"/>
      <c r="AN79" s="1028"/>
      <c r="AO79" s="1028"/>
      <c r="AP79" s="1028">
        <v>7465</v>
      </c>
      <c r="AQ79" s="1028"/>
      <c r="AR79" s="1028"/>
      <c r="AS79" s="1028"/>
      <c r="AT79" s="1028"/>
      <c r="AU79" s="1028" t="s">
        <v>595</v>
      </c>
      <c r="AV79" s="1028"/>
      <c r="AW79" s="1028"/>
      <c r="AX79" s="1028"/>
      <c r="AY79" s="1028"/>
      <c r="AZ79" s="1029" t="s">
        <v>608</v>
      </c>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34711</v>
      </c>
      <c r="AG88" s="1016"/>
      <c r="AH88" s="1016"/>
      <c r="AI88" s="1016"/>
      <c r="AJ88" s="1016"/>
      <c r="AK88" s="1020"/>
      <c r="AL88" s="1020"/>
      <c r="AM88" s="1020"/>
      <c r="AN88" s="1020"/>
      <c r="AO88" s="1020"/>
      <c r="AP88" s="1016">
        <v>9965</v>
      </c>
      <c r="AQ88" s="1016"/>
      <c r="AR88" s="1016"/>
      <c r="AS88" s="1016"/>
      <c r="AT88" s="1016"/>
      <c r="AU88" s="1016">
        <v>1204</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1114</v>
      </c>
      <c r="CS102" s="1008"/>
      <c r="CT102" s="1008"/>
      <c r="CU102" s="1008"/>
      <c r="CV102" s="1009"/>
      <c r="CW102" s="1007">
        <v>23</v>
      </c>
      <c r="CX102" s="1008"/>
      <c r="CY102" s="1008"/>
      <c r="CZ102" s="1008"/>
      <c r="DA102" s="1009"/>
      <c r="DB102" s="1007">
        <v>108</v>
      </c>
      <c r="DC102" s="1008"/>
      <c r="DD102" s="1008"/>
      <c r="DE102" s="1008"/>
      <c r="DF102" s="1009"/>
      <c r="DG102" s="1007" t="s">
        <v>536</v>
      </c>
      <c r="DH102" s="1008"/>
      <c r="DI102" s="1008"/>
      <c r="DJ102" s="1008"/>
      <c r="DK102" s="1009"/>
      <c r="DL102" s="1007" t="s">
        <v>536</v>
      </c>
      <c r="DM102" s="1008"/>
      <c r="DN102" s="1008"/>
      <c r="DO102" s="1008"/>
      <c r="DP102" s="1009"/>
      <c r="DQ102" s="1007" t="s">
        <v>536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307</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307</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307</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2714208</v>
      </c>
      <c r="AB110" s="944"/>
      <c r="AC110" s="944"/>
      <c r="AD110" s="944"/>
      <c r="AE110" s="945"/>
      <c r="AF110" s="946">
        <v>2898667</v>
      </c>
      <c r="AG110" s="944"/>
      <c r="AH110" s="944"/>
      <c r="AI110" s="944"/>
      <c r="AJ110" s="945"/>
      <c r="AK110" s="946">
        <v>3049711</v>
      </c>
      <c r="AL110" s="944"/>
      <c r="AM110" s="944"/>
      <c r="AN110" s="944"/>
      <c r="AO110" s="945"/>
      <c r="AP110" s="947">
        <v>24.3</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31192226</v>
      </c>
      <c r="BR110" s="891"/>
      <c r="BS110" s="891"/>
      <c r="BT110" s="891"/>
      <c r="BU110" s="891"/>
      <c r="BV110" s="891">
        <v>31459254</v>
      </c>
      <c r="BW110" s="891"/>
      <c r="BX110" s="891"/>
      <c r="BY110" s="891"/>
      <c r="BZ110" s="891"/>
      <c r="CA110" s="891">
        <v>31428394</v>
      </c>
      <c r="CB110" s="891"/>
      <c r="CC110" s="891"/>
      <c r="CD110" s="891"/>
      <c r="CE110" s="891"/>
      <c r="CF110" s="915">
        <v>250.3</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441</v>
      </c>
      <c r="DM110" s="891"/>
      <c r="DN110" s="891"/>
      <c r="DO110" s="891"/>
      <c r="DP110" s="891"/>
      <c r="DQ110" s="891" t="s">
        <v>442</v>
      </c>
      <c r="DR110" s="891"/>
      <c r="DS110" s="891"/>
      <c r="DT110" s="891"/>
      <c r="DU110" s="891"/>
      <c r="DV110" s="892" t="s">
        <v>442</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444</v>
      </c>
      <c r="AB111" s="972"/>
      <c r="AC111" s="972"/>
      <c r="AD111" s="972"/>
      <c r="AE111" s="973"/>
      <c r="AF111" s="974" t="s">
        <v>445</v>
      </c>
      <c r="AG111" s="972"/>
      <c r="AH111" s="972"/>
      <c r="AI111" s="972"/>
      <c r="AJ111" s="973"/>
      <c r="AK111" s="974" t="s">
        <v>446</v>
      </c>
      <c r="AL111" s="972"/>
      <c r="AM111" s="972"/>
      <c r="AN111" s="972"/>
      <c r="AO111" s="973"/>
      <c r="AP111" s="975" t="s">
        <v>442</v>
      </c>
      <c r="AQ111" s="976"/>
      <c r="AR111" s="976"/>
      <c r="AS111" s="976"/>
      <c r="AT111" s="977"/>
      <c r="AU111" s="985"/>
      <c r="AV111" s="986"/>
      <c r="AW111" s="986"/>
      <c r="AX111" s="986"/>
      <c r="AY111" s="986"/>
      <c r="AZ111" s="861" t="s">
        <v>447</v>
      </c>
      <c r="BA111" s="796"/>
      <c r="BB111" s="796"/>
      <c r="BC111" s="796"/>
      <c r="BD111" s="796"/>
      <c r="BE111" s="796"/>
      <c r="BF111" s="796"/>
      <c r="BG111" s="796"/>
      <c r="BH111" s="796"/>
      <c r="BI111" s="796"/>
      <c r="BJ111" s="796"/>
      <c r="BK111" s="796"/>
      <c r="BL111" s="796"/>
      <c r="BM111" s="796"/>
      <c r="BN111" s="796"/>
      <c r="BO111" s="796"/>
      <c r="BP111" s="797"/>
      <c r="BQ111" s="862">
        <v>907</v>
      </c>
      <c r="BR111" s="863"/>
      <c r="BS111" s="863"/>
      <c r="BT111" s="863"/>
      <c r="BU111" s="863"/>
      <c r="BV111" s="863" t="s">
        <v>131</v>
      </c>
      <c r="BW111" s="863"/>
      <c r="BX111" s="863"/>
      <c r="BY111" s="863"/>
      <c r="BZ111" s="863"/>
      <c r="CA111" s="863" t="s">
        <v>445</v>
      </c>
      <c r="CB111" s="863"/>
      <c r="CC111" s="863"/>
      <c r="CD111" s="863"/>
      <c r="CE111" s="863"/>
      <c r="CF111" s="924" t="s">
        <v>131</v>
      </c>
      <c r="CG111" s="925"/>
      <c r="CH111" s="925"/>
      <c r="CI111" s="925"/>
      <c r="CJ111" s="925"/>
      <c r="CK111" s="980"/>
      <c r="CL111" s="867"/>
      <c r="CM111" s="870" t="s">
        <v>448</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441</v>
      </c>
      <c r="DH111" s="863"/>
      <c r="DI111" s="863"/>
      <c r="DJ111" s="863"/>
      <c r="DK111" s="863"/>
      <c r="DL111" s="863" t="s">
        <v>442</v>
      </c>
      <c r="DM111" s="863"/>
      <c r="DN111" s="863"/>
      <c r="DO111" s="863"/>
      <c r="DP111" s="863"/>
      <c r="DQ111" s="863" t="s">
        <v>442</v>
      </c>
      <c r="DR111" s="863"/>
      <c r="DS111" s="863"/>
      <c r="DT111" s="863"/>
      <c r="DU111" s="863"/>
      <c r="DV111" s="840" t="s">
        <v>442</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441</v>
      </c>
      <c r="AB112" s="826"/>
      <c r="AC112" s="826"/>
      <c r="AD112" s="826"/>
      <c r="AE112" s="827"/>
      <c r="AF112" s="828" t="s">
        <v>445</v>
      </c>
      <c r="AG112" s="826"/>
      <c r="AH112" s="826"/>
      <c r="AI112" s="826"/>
      <c r="AJ112" s="827"/>
      <c r="AK112" s="828" t="s">
        <v>441</v>
      </c>
      <c r="AL112" s="826"/>
      <c r="AM112" s="826"/>
      <c r="AN112" s="826"/>
      <c r="AO112" s="827"/>
      <c r="AP112" s="873" t="s">
        <v>441</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12576299</v>
      </c>
      <c r="BR112" s="863"/>
      <c r="BS112" s="863"/>
      <c r="BT112" s="863"/>
      <c r="BU112" s="863"/>
      <c r="BV112" s="863">
        <v>12124437</v>
      </c>
      <c r="BW112" s="863"/>
      <c r="BX112" s="863"/>
      <c r="BY112" s="863"/>
      <c r="BZ112" s="863"/>
      <c r="CA112" s="863">
        <v>12171998</v>
      </c>
      <c r="CB112" s="863"/>
      <c r="CC112" s="863"/>
      <c r="CD112" s="863"/>
      <c r="CE112" s="863"/>
      <c r="CF112" s="924">
        <v>96.9</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131</v>
      </c>
      <c r="DM112" s="863"/>
      <c r="DN112" s="863"/>
      <c r="DO112" s="863"/>
      <c r="DP112" s="863"/>
      <c r="DQ112" s="863" t="s">
        <v>441</v>
      </c>
      <c r="DR112" s="863"/>
      <c r="DS112" s="863"/>
      <c r="DT112" s="863"/>
      <c r="DU112" s="863"/>
      <c r="DV112" s="840" t="s">
        <v>442</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945411</v>
      </c>
      <c r="AB113" s="972"/>
      <c r="AC113" s="972"/>
      <c r="AD113" s="972"/>
      <c r="AE113" s="973"/>
      <c r="AF113" s="974">
        <v>905750</v>
      </c>
      <c r="AG113" s="972"/>
      <c r="AH113" s="972"/>
      <c r="AI113" s="972"/>
      <c r="AJ113" s="973"/>
      <c r="AK113" s="974">
        <v>908388</v>
      </c>
      <c r="AL113" s="972"/>
      <c r="AM113" s="972"/>
      <c r="AN113" s="972"/>
      <c r="AO113" s="973"/>
      <c r="AP113" s="975">
        <v>7.2</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v>754174</v>
      </c>
      <c r="BR113" s="863"/>
      <c r="BS113" s="863"/>
      <c r="BT113" s="863"/>
      <c r="BU113" s="863"/>
      <c r="BV113" s="863">
        <v>1060613</v>
      </c>
      <c r="BW113" s="863"/>
      <c r="BX113" s="863"/>
      <c r="BY113" s="863"/>
      <c r="BZ113" s="863"/>
      <c r="CA113" s="863">
        <v>1203544</v>
      </c>
      <c r="CB113" s="863"/>
      <c r="CC113" s="863"/>
      <c r="CD113" s="863"/>
      <c r="CE113" s="863"/>
      <c r="CF113" s="924">
        <v>9.6</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442</v>
      </c>
      <c r="DM113" s="826"/>
      <c r="DN113" s="826"/>
      <c r="DO113" s="826"/>
      <c r="DP113" s="827"/>
      <c r="DQ113" s="828" t="s">
        <v>442</v>
      </c>
      <c r="DR113" s="826"/>
      <c r="DS113" s="826"/>
      <c r="DT113" s="826"/>
      <c r="DU113" s="827"/>
      <c r="DV113" s="873" t="s">
        <v>445</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124</v>
      </c>
      <c r="AB114" s="826"/>
      <c r="AC114" s="826"/>
      <c r="AD114" s="826"/>
      <c r="AE114" s="827"/>
      <c r="AF114" s="828">
        <v>1024</v>
      </c>
      <c r="AG114" s="826"/>
      <c r="AH114" s="826"/>
      <c r="AI114" s="826"/>
      <c r="AJ114" s="827"/>
      <c r="AK114" s="828">
        <v>1226</v>
      </c>
      <c r="AL114" s="826"/>
      <c r="AM114" s="826"/>
      <c r="AN114" s="826"/>
      <c r="AO114" s="827"/>
      <c r="AP114" s="873">
        <v>0</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3207973</v>
      </c>
      <c r="BR114" s="863"/>
      <c r="BS114" s="863"/>
      <c r="BT114" s="863"/>
      <c r="BU114" s="863"/>
      <c r="BV114" s="863">
        <v>2818570</v>
      </c>
      <c r="BW114" s="863"/>
      <c r="BX114" s="863"/>
      <c r="BY114" s="863"/>
      <c r="BZ114" s="863"/>
      <c r="CA114" s="863">
        <v>2611207</v>
      </c>
      <c r="CB114" s="863"/>
      <c r="CC114" s="863"/>
      <c r="CD114" s="863"/>
      <c r="CE114" s="863"/>
      <c r="CF114" s="924">
        <v>20.8</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442</v>
      </c>
      <c r="DH114" s="826"/>
      <c r="DI114" s="826"/>
      <c r="DJ114" s="826"/>
      <c r="DK114" s="827"/>
      <c r="DL114" s="828" t="s">
        <v>442</v>
      </c>
      <c r="DM114" s="826"/>
      <c r="DN114" s="826"/>
      <c r="DO114" s="826"/>
      <c r="DP114" s="827"/>
      <c r="DQ114" s="828" t="s">
        <v>441</v>
      </c>
      <c r="DR114" s="826"/>
      <c r="DS114" s="826"/>
      <c r="DT114" s="826"/>
      <c r="DU114" s="827"/>
      <c r="DV114" s="873" t="s">
        <v>442</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82391</v>
      </c>
      <c r="AB115" s="972"/>
      <c r="AC115" s="972"/>
      <c r="AD115" s="972"/>
      <c r="AE115" s="973"/>
      <c r="AF115" s="974">
        <v>115811</v>
      </c>
      <c r="AG115" s="972"/>
      <c r="AH115" s="972"/>
      <c r="AI115" s="972"/>
      <c r="AJ115" s="973"/>
      <c r="AK115" s="974">
        <v>154784</v>
      </c>
      <c r="AL115" s="972"/>
      <c r="AM115" s="972"/>
      <c r="AN115" s="972"/>
      <c r="AO115" s="973"/>
      <c r="AP115" s="975">
        <v>1.2</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445</v>
      </c>
      <c r="BR115" s="863"/>
      <c r="BS115" s="863"/>
      <c r="BT115" s="863"/>
      <c r="BU115" s="863"/>
      <c r="BV115" s="863" t="s">
        <v>441</v>
      </c>
      <c r="BW115" s="863"/>
      <c r="BX115" s="863"/>
      <c r="BY115" s="863"/>
      <c r="BZ115" s="863"/>
      <c r="CA115" s="863" t="s">
        <v>442</v>
      </c>
      <c r="CB115" s="863"/>
      <c r="CC115" s="863"/>
      <c r="CD115" s="863"/>
      <c r="CE115" s="863"/>
      <c r="CF115" s="924" t="s">
        <v>131</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442</v>
      </c>
      <c r="DM115" s="826"/>
      <c r="DN115" s="826"/>
      <c r="DO115" s="826"/>
      <c r="DP115" s="827"/>
      <c r="DQ115" s="828" t="s">
        <v>441</v>
      </c>
      <c r="DR115" s="826"/>
      <c r="DS115" s="826"/>
      <c r="DT115" s="826"/>
      <c r="DU115" s="827"/>
      <c r="DV115" s="873" t="s">
        <v>445</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445</v>
      </c>
      <c r="AB116" s="826"/>
      <c r="AC116" s="826"/>
      <c r="AD116" s="826"/>
      <c r="AE116" s="827"/>
      <c r="AF116" s="828" t="s">
        <v>442</v>
      </c>
      <c r="AG116" s="826"/>
      <c r="AH116" s="826"/>
      <c r="AI116" s="826"/>
      <c r="AJ116" s="827"/>
      <c r="AK116" s="828" t="s">
        <v>441</v>
      </c>
      <c r="AL116" s="826"/>
      <c r="AM116" s="826"/>
      <c r="AN116" s="826"/>
      <c r="AO116" s="827"/>
      <c r="AP116" s="873" t="s">
        <v>442</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442</v>
      </c>
      <c r="BW116" s="863"/>
      <c r="BX116" s="863"/>
      <c r="BY116" s="863"/>
      <c r="BZ116" s="863"/>
      <c r="CA116" s="863" t="s">
        <v>441</v>
      </c>
      <c r="CB116" s="863"/>
      <c r="CC116" s="863"/>
      <c r="CD116" s="863"/>
      <c r="CE116" s="863"/>
      <c r="CF116" s="924" t="s">
        <v>131</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907</v>
      </c>
      <c r="DH116" s="826"/>
      <c r="DI116" s="826"/>
      <c r="DJ116" s="826"/>
      <c r="DK116" s="827"/>
      <c r="DL116" s="828" t="s">
        <v>442</v>
      </c>
      <c r="DM116" s="826"/>
      <c r="DN116" s="826"/>
      <c r="DO116" s="826"/>
      <c r="DP116" s="827"/>
      <c r="DQ116" s="828" t="s">
        <v>442</v>
      </c>
      <c r="DR116" s="826"/>
      <c r="DS116" s="826"/>
      <c r="DT116" s="826"/>
      <c r="DU116" s="827"/>
      <c r="DV116" s="873" t="s">
        <v>445</v>
      </c>
      <c r="DW116" s="874"/>
      <c r="DX116" s="874"/>
      <c r="DY116" s="874"/>
      <c r="DZ116" s="875"/>
    </row>
    <row r="117" spans="1:130" s="248" customFormat="1" ht="26.25" customHeight="1" x14ac:dyDescent="0.15">
      <c r="A117" s="950" t="s">
        <v>189</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3742134</v>
      </c>
      <c r="AB117" s="958"/>
      <c r="AC117" s="958"/>
      <c r="AD117" s="958"/>
      <c r="AE117" s="959"/>
      <c r="AF117" s="960">
        <v>3921252</v>
      </c>
      <c r="AG117" s="958"/>
      <c r="AH117" s="958"/>
      <c r="AI117" s="958"/>
      <c r="AJ117" s="959"/>
      <c r="AK117" s="960">
        <v>4114109</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441</v>
      </c>
      <c r="BR117" s="863"/>
      <c r="BS117" s="863"/>
      <c r="BT117" s="863"/>
      <c r="BU117" s="863"/>
      <c r="BV117" s="863" t="s">
        <v>445</v>
      </c>
      <c r="BW117" s="863"/>
      <c r="BX117" s="863"/>
      <c r="BY117" s="863"/>
      <c r="BZ117" s="863"/>
      <c r="CA117" s="863" t="s">
        <v>441</v>
      </c>
      <c r="CB117" s="863"/>
      <c r="CC117" s="863"/>
      <c r="CD117" s="863"/>
      <c r="CE117" s="863"/>
      <c r="CF117" s="924" t="s">
        <v>442</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441</v>
      </c>
      <c r="DH117" s="826"/>
      <c r="DI117" s="826"/>
      <c r="DJ117" s="826"/>
      <c r="DK117" s="827"/>
      <c r="DL117" s="828" t="s">
        <v>131</v>
      </c>
      <c r="DM117" s="826"/>
      <c r="DN117" s="826"/>
      <c r="DO117" s="826"/>
      <c r="DP117" s="827"/>
      <c r="DQ117" s="828" t="s">
        <v>131</v>
      </c>
      <c r="DR117" s="826"/>
      <c r="DS117" s="826"/>
      <c r="DT117" s="826"/>
      <c r="DU117" s="827"/>
      <c r="DV117" s="873" t="s">
        <v>441</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307</v>
      </c>
      <c r="AL118" s="951"/>
      <c r="AM118" s="951"/>
      <c r="AN118" s="951"/>
      <c r="AO118" s="952"/>
      <c r="AP118" s="954" t="s">
        <v>434</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442</v>
      </c>
      <c r="BR118" s="894"/>
      <c r="BS118" s="894"/>
      <c r="BT118" s="894"/>
      <c r="BU118" s="894"/>
      <c r="BV118" s="894" t="s">
        <v>131</v>
      </c>
      <c r="BW118" s="894"/>
      <c r="BX118" s="894"/>
      <c r="BY118" s="894"/>
      <c r="BZ118" s="894"/>
      <c r="CA118" s="894" t="s">
        <v>445</v>
      </c>
      <c r="CB118" s="894"/>
      <c r="CC118" s="894"/>
      <c r="CD118" s="894"/>
      <c r="CE118" s="894"/>
      <c r="CF118" s="924" t="s">
        <v>131</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131</v>
      </c>
      <c r="DH118" s="826"/>
      <c r="DI118" s="826"/>
      <c r="DJ118" s="826"/>
      <c r="DK118" s="827"/>
      <c r="DL118" s="828" t="s">
        <v>131</v>
      </c>
      <c r="DM118" s="826"/>
      <c r="DN118" s="826"/>
      <c r="DO118" s="826"/>
      <c r="DP118" s="827"/>
      <c r="DQ118" s="828" t="s">
        <v>441</v>
      </c>
      <c r="DR118" s="826"/>
      <c r="DS118" s="826"/>
      <c r="DT118" s="826"/>
      <c r="DU118" s="827"/>
      <c r="DV118" s="873" t="s">
        <v>442</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445</v>
      </c>
      <c r="AB119" s="944"/>
      <c r="AC119" s="944"/>
      <c r="AD119" s="944"/>
      <c r="AE119" s="945"/>
      <c r="AF119" s="946" t="s">
        <v>131</v>
      </c>
      <c r="AG119" s="944"/>
      <c r="AH119" s="944"/>
      <c r="AI119" s="944"/>
      <c r="AJ119" s="945"/>
      <c r="AK119" s="946" t="s">
        <v>441</v>
      </c>
      <c r="AL119" s="944"/>
      <c r="AM119" s="944"/>
      <c r="AN119" s="944"/>
      <c r="AO119" s="945"/>
      <c r="AP119" s="947" t="s">
        <v>442</v>
      </c>
      <c r="AQ119" s="948"/>
      <c r="AR119" s="948"/>
      <c r="AS119" s="948"/>
      <c r="AT119" s="949"/>
      <c r="AU119" s="987"/>
      <c r="AV119" s="988"/>
      <c r="AW119" s="988"/>
      <c r="AX119" s="988"/>
      <c r="AY119" s="988"/>
      <c r="AZ119" s="279" t="s">
        <v>189</v>
      </c>
      <c r="BA119" s="279"/>
      <c r="BB119" s="279"/>
      <c r="BC119" s="279"/>
      <c r="BD119" s="279"/>
      <c r="BE119" s="279"/>
      <c r="BF119" s="279"/>
      <c r="BG119" s="279"/>
      <c r="BH119" s="279"/>
      <c r="BI119" s="279"/>
      <c r="BJ119" s="279"/>
      <c r="BK119" s="279"/>
      <c r="BL119" s="279"/>
      <c r="BM119" s="279"/>
      <c r="BN119" s="279"/>
      <c r="BO119" s="926" t="s">
        <v>470</v>
      </c>
      <c r="BP119" s="927"/>
      <c r="BQ119" s="931">
        <v>47731579</v>
      </c>
      <c r="BR119" s="894"/>
      <c r="BS119" s="894"/>
      <c r="BT119" s="894"/>
      <c r="BU119" s="894"/>
      <c r="BV119" s="894">
        <v>47462874</v>
      </c>
      <c r="BW119" s="894"/>
      <c r="BX119" s="894"/>
      <c r="BY119" s="894"/>
      <c r="BZ119" s="894"/>
      <c r="CA119" s="894">
        <v>47415143</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131</v>
      </c>
      <c r="DH119" s="809"/>
      <c r="DI119" s="809"/>
      <c r="DJ119" s="809"/>
      <c r="DK119" s="810"/>
      <c r="DL119" s="811" t="s">
        <v>131</v>
      </c>
      <c r="DM119" s="809"/>
      <c r="DN119" s="809"/>
      <c r="DO119" s="809"/>
      <c r="DP119" s="810"/>
      <c r="DQ119" s="811" t="s">
        <v>441</v>
      </c>
      <c r="DR119" s="809"/>
      <c r="DS119" s="809"/>
      <c r="DT119" s="809"/>
      <c r="DU119" s="810"/>
      <c r="DV119" s="897" t="s">
        <v>441</v>
      </c>
      <c r="DW119" s="898"/>
      <c r="DX119" s="898"/>
      <c r="DY119" s="898"/>
      <c r="DZ119" s="899"/>
    </row>
    <row r="120" spans="1:130" s="248" customFormat="1" ht="26.25" customHeight="1" x14ac:dyDescent="0.15">
      <c r="A120" s="866"/>
      <c r="B120" s="867"/>
      <c r="C120" s="870" t="s">
        <v>448</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131</v>
      </c>
      <c r="AB120" s="826"/>
      <c r="AC120" s="826"/>
      <c r="AD120" s="826"/>
      <c r="AE120" s="827"/>
      <c r="AF120" s="828" t="s">
        <v>441</v>
      </c>
      <c r="AG120" s="826"/>
      <c r="AH120" s="826"/>
      <c r="AI120" s="826"/>
      <c r="AJ120" s="827"/>
      <c r="AK120" s="828" t="s">
        <v>131</v>
      </c>
      <c r="AL120" s="826"/>
      <c r="AM120" s="826"/>
      <c r="AN120" s="826"/>
      <c r="AO120" s="827"/>
      <c r="AP120" s="873" t="s">
        <v>131</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14430989</v>
      </c>
      <c r="BR120" s="891"/>
      <c r="BS120" s="891"/>
      <c r="BT120" s="891"/>
      <c r="BU120" s="891"/>
      <c r="BV120" s="891">
        <v>15562478</v>
      </c>
      <c r="BW120" s="891"/>
      <c r="BX120" s="891"/>
      <c r="BY120" s="891"/>
      <c r="BZ120" s="891"/>
      <c r="CA120" s="891">
        <v>16480151</v>
      </c>
      <c r="CB120" s="891"/>
      <c r="CC120" s="891"/>
      <c r="CD120" s="891"/>
      <c r="CE120" s="891"/>
      <c r="CF120" s="915">
        <v>131.30000000000001</v>
      </c>
      <c r="CG120" s="916"/>
      <c r="CH120" s="916"/>
      <c r="CI120" s="916"/>
      <c r="CJ120" s="916"/>
      <c r="CK120" s="917" t="s">
        <v>474</v>
      </c>
      <c r="CL120" s="901"/>
      <c r="CM120" s="901"/>
      <c r="CN120" s="901"/>
      <c r="CO120" s="902"/>
      <c r="CP120" s="921" t="s">
        <v>412</v>
      </c>
      <c r="CQ120" s="922"/>
      <c r="CR120" s="922"/>
      <c r="CS120" s="922"/>
      <c r="CT120" s="922"/>
      <c r="CU120" s="922"/>
      <c r="CV120" s="922"/>
      <c r="CW120" s="922"/>
      <c r="CX120" s="922"/>
      <c r="CY120" s="922"/>
      <c r="CZ120" s="922"/>
      <c r="DA120" s="922"/>
      <c r="DB120" s="922"/>
      <c r="DC120" s="922"/>
      <c r="DD120" s="922"/>
      <c r="DE120" s="922"/>
      <c r="DF120" s="923"/>
      <c r="DG120" s="910">
        <v>11926118</v>
      </c>
      <c r="DH120" s="891"/>
      <c r="DI120" s="891"/>
      <c r="DJ120" s="891"/>
      <c r="DK120" s="891"/>
      <c r="DL120" s="891">
        <v>11479353</v>
      </c>
      <c r="DM120" s="891"/>
      <c r="DN120" s="891"/>
      <c r="DO120" s="891"/>
      <c r="DP120" s="891"/>
      <c r="DQ120" s="891">
        <v>11517412</v>
      </c>
      <c r="DR120" s="891"/>
      <c r="DS120" s="891"/>
      <c r="DT120" s="891"/>
      <c r="DU120" s="891"/>
      <c r="DV120" s="892">
        <v>91.7</v>
      </c>
      <c r="DW120" s="892"/>
      <c r="DX120" s="892"/>
      <c r="DY120" s="892"/>
      <c r="DZ120" s="893"/>
    </row>
    <row r="121" spans="1:130" s="248" customFormat="1" ht="26.25" customHeight="1" x14ac:dyDescent="0.15">
      <c r="A121" s="866"/>
      <c r="B121" s="867"/>
      <c r="C121" s="912" t="s">
        <v>475</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441</v>
      </c>
      <c r="AB121" s="826"/>
      <c r="AC121" s="826"/>
      <c r="AD121" s="826"/>
      <c r="AE121" s="827"/>
      <c r="AF121" s="828" t="s">
        <v>441</v>
      </c>
      <c r="AG121" s="826"/>
      <c r="AH121" s="826"/>
      <c r="AI121" s="826"/>
      <c r="AJ121" s="827"/>
      <c r="AK121" s="828" t="s">
        <v>131</v>
      </c>
      <c r="AL121" s="826"/>
      <c r="AM121" s="826"/>
      <c r="AN121" s="826"/>
      <c r="AO121" s="827"/>
      <c r="AP121" s="873" t="s">
        <v>441</v>
      </c>
      <c r="AQ121" s="874"/>
      <c r="AR121" s="874"/>
      <c r="AS121" s="874"/>
      <c r="AT121" s="875"/>
      <c r="AU121" s="935"/>
      <c r="AV121" s="936"/>
      <c r="AW121" s="936"/>
      <c r="AX121" s="936"/>
      <c r="AY121" s="937"/>
      <c r="AZ121" s="861" t="s">
        <v>476</v>
      </c>
      <c r="BA121" s="796"/>
      <c r="BB121" s="796"/>
      <c r="BC121" s="796"/>
      <c r="BD121" s="796"/>
      <c r="BE121" s="796"/>
      <c r="BF121" s="796"/>
      <c r="BG121" s="796"/>
      <c r="BH121" s="796"/>
      <c r="BI121" s="796"/>
      <c r="BJ121" s="796"/>
      <c r="BK121" s="796"/>
      <c r="BL121" s="796"/>
      <c r="BM121" s="796"/>
      <c r="BN121" s="796"/>
      <c r="BO121" s="796"/>
      <c r="BP121" s="797"/>
      <c r="BQ121" s="862">
        <v>110626</v>
      </c>
      <c r="BR121" s="863"/>
      <c r="BS121" s="863"/>
      <c r="BT121" s="863"/>
      <c r="BU121" s="863"/>
      <c r="BV121" s="863">
        <v>171963</v>
      </c>
      <c r="BW121" s="863"/>
      <c r="BX121" s="863"/>
      <c r="BY121" s="863"/>
      <c r="BZ121" s="863"/>
      <c r="CA121" s="863">
        <v>316196</v>
      </c>
      <c r="CB121" s="863"/>
      <c r="CC121" s="863"/>
      <c r="CD121" s="863"/>
      <c r="CE121" s="863"/>
      <c r="CF121" s="924">
        <v>2.5</v>
      </c>
      <c r="CG121" s="925"/>
      <c r="CH121" s="925"/>
      <c r="CI121" s="925"/>
      <c r="CJ121" s="925"/>
      <c r="CK121" s="918"/>
      <c r="CL121" s="904"/>
      <c r="CM121" s="904"/>
      <c r="CN121" s="904"/>
      <c r="CO121" s="905"/>
      <c r="CP121" s="884" t="s">
        <v>409</v>
      </c>
      <c r="CQ121" s="885"/>
      <c r="CR121" s="885"/>
      <c r="CS121" s="885"/>
      <c r="CT121" s="885"/>
      <c r="CU121" s="885"/>
      <c r="CV121" s="885"/>
      <c r="CW121" s="885"/>
      <c r="CX121" s="885"/>
      <c r="CY121" s="885"/>
      <c r="CZ121" s="885"/>
      <c r="DA121" s="885"/>
      <c r="DB121" s="885"/>
      <c r="DC121" s="885"/>
      <c r="DD121" s="885"/>
      <c r="DE121" s="885"/>
      <c r="DF121" s="886"/>
      <c r="DG121" s="862">
        <v>650181</v>
      </c>
      <c r="DH121" s="863"/>
      <c r="DI121" s="863"/>
      <c r="DJ121" s="863"/>
      <c r="DK121" s="863"/>
      <c r="DL121" s="863">
        <v>645084</v>
      </c>
      <c r="DM121" s="863"/>
      <c r="DN121" s="863"/>
      <c r="DO121" s="863"/>
      <c r="DP121" s="863"/>
      <c r="DQ121" s="863">
        <v>654586</v>
      </c>
      <c r="DR121" s="863"/>
      <c r="DS121" s="863"/>
      <c r="DT121" s="863"/>
      <c r="DU121" s="863"/>
      <c r="DV121" s="840">
        <v>5.2</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441</v>
      </c>
      <c r="AB122" s="826"/>
      <c r="AC122" s="826"/>
      <c r="AD122" s="826"/>
      <c r="AE122" s="827"/>
      <c r="AF122" s="828" t="s">
        <v>131</v>
      </c>
      <c r="AG122" s="826"/>
      <c r="AH122" s="826"/>
      <c r="AI122" s="826"/>
      <c r="AJ122" s="827"/>
      <c r="AK122" s="828" t="s">
        <v>131</v>
      </c>
      <c r="AL122" s="826"/>
      <c r="AM122" s="826"/>
      <c r="AN122" s="826"/>
      <c r="AO122" s="827"/>
      <c r="AP122" s="873" t="s">
        <v>131</v>
      </c>
      <c r="AQ122" s="874"/>
      <c r="AR122" s="874"/>
      <c r="AS122" s="874"/>
      <c r="AT122" s="875"/>
      <c r="AU122" s="935"/>
      <c r="AV122" s="936"/>
      <c r="AW122" s="936"/>
      <c r="AX122" s="936"/>
      <c r="AY122" s="937"/>
      <c r="AZ122" s="928" t="s">
        <v>477</v>
      </c>
      <c r="BA122" s="929"/>
      <c r="BB122" s="929"/>
      <c r="BC122" s="929"/>
      <c r="BD122" s="929"/>
      <c r="BE122" s="929"/>
      <c r="BF122" s="929"/>
      <c r="BG122" s="929"/>
      <c r="BH122" s="929"/>
      <c r="BI122" s="929"/>
      <c r="BJ122" s="929"/>
      <c r="BK122" s="929"/>
      <c r="BL122" s="929"/>
      <c r="BM122" s="929"/>
      <c r="BN122" s="929"/>
      <c r="BO122" s="929"/>
      <c r="BP122" s="930"/>
      <c r="BQ122" s="931">
        <v>31591459</v>
      </c>
      <c r="BR122" s="894"/>
      <c r="BS122" s="894"/>
      <c r="BT122" s="894"/>
      <c r="BU122" s="894"/>
      <c r="BV122" s="894">
        <v>32461255</v>
      </c>
      <c r="BW122" s="894"/>
      <c r="BX122" s="894"/>
      <c r="BY122" s="894"/>
      <c r="BZ122" s="894"/>
      <c r="CA122" s="894">
        <v>33590359</v>
      </c>
      <c r="CB122" s="894"/>
      <c r="CC122" s="894"/>
      <c r="CD122" s="894"/>
      <c r="CE122" s="894"/>
      <c r="CF122" s="895">
        <v>267.5</v>
      </c>
      <c r="CG122" s="896"/>
      <c r="CH122" s="896"/>
      <c r="CI122" s="896"/>
      <c r="CJ122" s="896"/>
      <c r="CK122" s="918"/>
      <c r="CL122" s="904"/>
      <c r="CM122" s="904"/>
      <c r="CN122" s="904"/>
      <c r="CO122" s="905"/>
      <c r="CP122" s="884" t="s">
        <v>478</v>
      </c>
      <c r="CQ122" s="885"/>
      <c r="CR122" s="885"/>
      <c r="CS122" s="885"/>
      <c r="CT122" s="885"/>
      <c r="CU122" s="885"/>
      <c r="CV122" s="885"/>
      <c r="CW122" s="885"/>
      <c r="CX122" s="885"/>
      <c r="CY122" s="885"/>
      <c r="CZ122" s="885"/>
      <c r="DA122" s="885"/>
      <c r="DB122" s="885"/>
      <c r="DC122" s="885"/>
      <c r="DD122" s="885"/>
      <c r="DE122" s="885"/>
      <c r="DF122" s="886"/>
      <c r="DG122" s="862" t="s">
        <v>131</v>
      </c>
      <c r="DH122" s="863"/>
      <c r="DI122" s="863"/>
      <c r="DJ122" s="863"/>
      <c r="DK122" s="863"/>
      <c r="DL122" s="863" t="s">
        <v>131</v>
      </c>
      <c r="DM122" s="863"/>
      <c r="DN122" s="863"/>
      <c r="DO122" s="863"/>
      <c r="DP122" s="863"/>
      <c r="DQ122" s="863" t="s">
        <v>441</v>
      </c>
      <c r="DR122" s="863"/>
      <c r="DS122" s="863"/>
      <c r="DT122" s="863"/>
      <c r="DU122" s="863"/>
      <c r="DV122" s="840" t="s">
        <v>441</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4142</v>
      </c>
      <c r="AB123" s="826"/>
      <c r="AC123" s="826"/>
      <c r="AD123" s="826"/>
      <c r="AE123" s="827"/>
      <c r="AF123" s="828">
        <v>907</v>
      </c>
      <c r="AG123" s="826"/>
      <c r="AH123" s="826"/>
      <c r="AI123" s="826"/>
      <c r="AJ123" s="827"/>
      <c r="AK123" s="828" t="s">
        <v>441</v>
      </c>
      <c r="AL123" s="826"/>
      <c r="AM123" s="826"/>
      <c r="AN123" s="826"/>
      <c r="AO123" s="827"/>
      <c r="AP123" s="873" t="s">
        <v>441</v>
      </c>
      <c r="AQ123" s="874"/>
      <c r="AR123" s="874"/>
      <c r="AS123" s="874"/>
      <c r="AT123" s="875"/>
      <c r="AU123" s="938"/>
      <c r="AV123" s="939"/>
      <c r="AW123" s="939"/>
      <c r="AX123" s="939"/>
      <c r="AY123" s="939"/>
      <c r="AZ123" s="279" t="s">
        <v>189</v>
      </c>
      <c r="BA123" s="279"/>
      <c r="BB123" s="279"/>
      <c r="BC123" s="279"/>
      <c r="BD123" s="279"/>
      <c r="BE123" s="279"/>
      <c r="BF123" s="279"/>
      <c r="BG123" s="279"/>
      <c r="BH123" s="279"/>
      <c r="BI123" s="279"/>
      <c r="BJ123" s="279"/>
      <c r="BK123" s="279"/>
      <c r="BL123" s="279"/>
      <c r="BM123" s="279"/>
      <c r="BN123" s="279"/>
      <c r="BO123" s="926" t="s">
        <v>479</v>
      </c>
      <c r="BP123" s="927"/>
      <c r="BQ123" s="881">
        <v>46133074</v>
      </c>
      <c r="BR123" s="882"/>
      <c r="BS123" s="882"/>
      <c r="BT123" s="882"/>
      <c r="BU123" s="882"/>
      <c r="BV123" s="882">
        <v>48195696</v>
      </c>
      <c r="BW123" s="882"/>
      <c r="BX123" s="882"/>
      <c r="BY123" s="882"/>
      <c r="BZ123" s="882"/>
      <c r="CA123" s="882">
        <v>50386706</v>
      </c>
      <c r="CB123" s="882"/>
      <c r="CC123" s="882"/>
      <c r="CD123" s="882"/>
      <c r="CE123" s="882"/>
      <c r="CF123" s="792"/>
      <c r="CG123" s="793"/>
      <c r="CH123" s="793"/>
      <c r="CI123" s="793"/>
      <c r="CJ123" s="883"/>
      <c r="CK123" s="918"/>
      <c r="CL123" s="904"/>
      <c r="CM123" s="904"/>
      <c r="CN123" s="904"/>
      <c r="CO123" s="905"/>
      <c r="CP123" s="884" t="s">
        <v>480</v>
      </c>
      <c r="CQ123" s="885"/>
      <c r="CR123" s="885"/>
      <c r="CS123" s="885"/>
      <c r="CT123" s="885"/>
      <c r="CU123" s="885"/>
      <c r="CV123" s="885"/>
      <c r="CW123" s="885"/>
      <c r="CX123" s="885"/>
      <c r="CY123" s="885"/>
      <c r="CZ123" s="885"/>
      <c r="DA123" s="885"/>
      <c r="DB123" s="885"/>
      <c r="DC123" s="885"/>
      <c r="DD123" s="885"/>
      <c r="DE123" s="885"/>
      <c r="DF123" s="886"/>
      <c r="DG123" s="825" t="s">
        <v>442</v>
      </c>
      <c r="DH123" s="826"/>
      <c r="DI123" s="826"/>
      <c r="DJ123" s="826"/>
      <c r="DK123" s="827"/>
      <c r="DL123" s="828" t="s">
        <v>442</v>
      </c>
      <c r="DM123" s="826"/>
      <c r="DN123" s="826"/>
      <c r="DO123" s="826"/>
      <c r="DP123" s="827"/>
      <c r="DQ123" s="828" t="s">
        <v>131</v>
      </c>
      <c r="DR123" s="826"/>
      <c r="DS123" s="826"/>
      <c r="DT123" s="826"/>
      <c r="DU123" s="827"/>
      <c r="DV123" s="873" t="s">
        <v>131</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v>78249</v>
      </c>
      <c r="AB124" s="826"/>
      <c r="AC124" s="826"/>
      <c r="AD124" s="826"/>
      <c r="AE124" s="827"/>
      <c r="AF124" s="828">
        <v>114904</v>
      </c>
      <c r="AG124" s="826"/>
      <c r="AH124" s="826"/>
      <c r="AI124" s="826"/>
      <c r="AJ124" s="827"/>
      <c r="AK124" s="828">
        <v>154784</v>
      </c>
      <c r="AL124" s="826"/>
      <c r="AM124" s="826"/>
      <c r="AN124" s="826"/>
      <c r="AO124" s="827"/>
      <c r="AP124" s="873">
        <v>1.2</v>
      </c>
      <c r="AQ124" s="874"/>
      <c r="AR124" s="874"/>
      <c r="AS124" s="874"/>
      <c r="AT124" s="875"/>
      <c r="AU124" s="876" t="s">
        <v>481</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13</v>
      </c>
      <c r="BR124" s="880"/>
      <c r="BS124" s="880"/>
      <c r="BT124" s="880"/>
      <c r="BU124" s="880"/>
      <c r="BV124" s="880" t="s">
        <v>442</v>
      </c>
      <c r="BW124" s="880"/>
      <c r="BX124" s="880"/>
      <c r="BY124" s="880"/>
      <c r="BZ124" s="880"/>
      <c r="CA124" s="880" t="s">
        <v>442</v>
      </c>
      <c r="CB124" s="880"/>
      <c r="CC124" s="880"/>
      <c r="CD124" s="880"/>
      <c r="CE124" s="880"/>
      <c r="CF124" s="770"/>
      <c r="CG124" s="771"/>
      <c r="CH124" s="771"/>
      <c r="CI124" s="771"/>
      <c r="CJ124" s="911"/>
      <c r="CK124" s="919"/>
      <c r="CL124" s="919"/>
      <c r="CM124" s="919"/>
      <c r="CN124" s="919"/>
      <c r="CO124" s="920"/>
      <c r="CP124" s="884" t="s">
        <v>482</v>
      </c>
      <c r="CQ124" s="885"/>
      <c r="CR124" s="885"/>
      <c r="CS124" s="885"/>
      <c r="CT124" s="885"/>
      <c r="CU124" s="885"/>
      <c r="CV124" s="885"/>
      <c r="CW124" s="885"/>
      <c r="CX124" s="885"/>
      <c r="CY124" s="885"/>
      <c r="CZ124" s="885"/>
      <c r="DA124" s="885"/>
      <c r="DB124" s="885"/>
      <c r="DC124" s="885"/>
      <c r="DD124" s="885"/>
      <c r="DE124" s="885"/>
      <c r="DF124" s="886"/>
      <c r="DG124" s="808" t="s">
        <v>131</v>
      </c>
      <c r="DH124" s="809"/>
      <c r="DI124" s="809"/>
      <c r="DJ124" s="809"/>
      <c r="DK124" s="810"/>
      <c r="DL124" s="811" t="s">
        <v>131</v>
      </c>
      <c r="DM124" s="809"/>
      <c r="DN124" s="809"/>
      <c r="DO124" s="809"/>
      <c r="DP124" s="810"/>
      <c r="DQ124" s="811" t="s">
        <v>483</v>
      </c>
      <c r="DR124" s="809"/>
      <c r="DS124" s="809"/>
      <c r="DT124" s="809"/>
      <c r="DU124" s="810"/>
      <c r="DV124" s="897" t="s">
        <v>131</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131</v>
      </c>
      <c r="AB125" s="826"/>
      <c r="AC125" s="826"/>
      <c r="AD125" s="826"/>
      <c r="AE125" s="827"/>
      <c r="AF125" s="828" t="s">
        <v>131</v>
      </c>
      <c r="AG125" s="826"/>
      <c r="AH125" s="826"/>
      <c r="AI125" s="826"/>
      <c r="AJ125" s="827"/>
      <c r="AK125" s="828" t="s">
        <v>131</v>
      </c>
      <c r="AL125" s="826"/>
      <c r="AM125" s="826"/>
      <c r="AN125" s="826"/>
      <c r="AO125" s="827"/>
      <c r="AP125" s="873" t="s">
        <v>484</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485</v>
      </c>
      <c r="CL125" s="901"/>
      <c r="CM125" s="901"/>
      <c r="CN125" s="901"/>
      <c r="CO125" s="902"/>
      <c r="CP125" s="909" t="s">
        <v>486</v>
      </c>
      <c r="CQ125" s="854"/>
      <c r="CR125" s="854"/>
      <c r="CS125" s="854"/>
      <c r="CT125" s="854"/>
      <c r="CU125" s="854"/>
      <c r="CV125" s="854"/>
      <c r="CW125" s="854"/>
      <c r="CX125" s="854"/>
      <c r="CY125" s="854"/>
      <c r="CZ125" s="854"/>
      <c r="DA125" s="854"/>
      <c r="DB125" s="854"/>
      <c r="DC125" s="854"/>
      <c r="DD125" s="854"/>
      <c r="DE125" s="854"/>
      <c r="DF125" s="855"/>
      <c r="DG125" s="910" t="s">
        <v>131</v>
      </c>
      <c r="DH125" s="891"/>
      <c r="DI125" s="891"/>
      <c r="DJ125" s="891"/>
      <c r="DK125" s="891"/>
      <c r="DL125" s="891" t="s">
        <v>483</v>
      </c>
      <c r="DM125" s="891"/>
      <c r="DN125" s="891"/>
      <c r="DO125" s="891"/>
      <c r="DP125" s="891"/>
      <c r="DQ125" s="891" t="s">
        <v>131</v>
      </c>
      <c r="DR125" s="891"/>
      <c r="DS125" s="891"/>
      <c r="DT125" s="891"/>
      <c r="DU125" s="891"/>
      <c r="DV125" s="892" t="s">
        <v>131</v>
      </c>
      <c r="DW125" s="892"/>
      <c r="DX125" s="892"/>
      <c r="DY125" s="892"/>
      <c r="DZ125" s="893"/>
    </row>
    <row r="126" spans="1:130" s="248" customFormat="1" ht="26.25" customHeight="1" thickBot="1" x14ac:dyDescent="0.2">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441</v>
      </c>
      <c r="AB126" s="826"/>
      <c r="AC126" s="826"/>
      <c r="AD126" s="826"/>
      <c r="AE126" s="827"/>
      <c r="AF126" s="828" t="s">
        <v>483</v>
      </c>
      <c r="AG126" s="826"/>
      <c r="AH126" s="826"/>
      <c r="AI126" s="826"/>
      <c r="AJ126" s="827"/>
      <c r="AK126" s="828" t="s">
        <v>131</v>
      </c>
      <c r="AL126" s="826"/>
      <c r="AM126" s="826"/>
      <c r="AN126" s="826"/>
      <c r="AO126" s="827"/>
      <c r="AP126" s="873" t="s">
        <v>131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131</v>
      </c>
      <c r="DH126" s="863"/>
      <c r="DI126" s="863"/>
      <c r="DJ126" s="863"/>
      <c r="DK126" s="863"/>
      <c r="DL126" s="863" t="s">
        <v>488</v>
      </c>
      <c r="DM126" s="863"/>
      <c r="DN126" s="863"/>
      <c r="DO126" s="863"/>
      <c r="DP126" s="863"/>
      <c r="DQ126" s="863" t="s">
        <v>483</v>
      </c>
      <c r="DR126" s="863"/>
      <c r="DS126" s="863"/>
      <c r="DT126" s="863"/>
      <c r="DU126" s="863"/>
      <c r="DV126" s="840" t="s">
        <v>131</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484</v>
      </c>
      <c r="AB127" s="826"/>
      <c r="AC127" s="826"/>
      <c r="AD127" s="826"/>
      <c r="AE127" s="827"/>
      <c r="AF127" s="828" t="s">
        <v>131</v>
      </c>
      <c r="AG127" s="826"/>
      <c r="AH127" s="826"/>
      <c r="AI127" s="826"/>
      <c r="AJ127" s="827"/>
      <c r="AK127" s="828" t="s">
        <v>131</v>
      </c>
      <c r="AL127" s="826"/>
      <c r="AM127" s="826"/>
      <c r="AN127" s="826"/>
      <c r="AO127" s="827"/>
      <c r="AP127" s="873" t="s">
        <v>490</v>
      </c>
      <c r="AQ127" s="874"/>
      <c r="AR127" s="874"/>
      <c r="AS127" s="874"/>
      <c r="AT127" s="875"/>
      <c r="AU127" s="284"/>
      <c r="AV127" s="284"/>
      <c r="AW127" s="284"/>
      <c r="AX127" s="890" t="s">
        <v>491</v>
      </c>
      <c r="AY127" s="858"/>
      <c r="AZ127" s="858"/>
      <c r="BA127" s="858"/>
      <c r="BB127" s="858"/>
      <c r="BC127" s="858"/>
      <c r="BD127" s="858"/>
      <c r="BE127" s="859"/>
      <c r="BF127" s="857" t="s">
        <v>492</v>
      </c>
      <c r="BG127" s="858"/>
      <c r="BH127" s="858"/>
      <c r="BI127" s="858"/>
      <c r="BJ127" s="858"/>
      <c r="BK127" s="858"/>
      <c r="BL127" s="859"/>
      <c r="BM127" s="857" t="s">
        <v>493</v>
      </c>
      <c r="BN127" s="858"/>
      <c r="BO127" s="858"/>
      <c r="BP127" s="858"/>
      <c r="BQ127" s="858"/>
      <c r="BR127" s="858"/>
      <c r="BS127" s="859"/>
      <c r="BT127" s="857" t="s">
        <v>494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495</v>
      </c>
      <c r="CQ127" s="796"/>
      <c r="CR127" s="796"/>
      <c r="CS127" s="796"/>
      <c r="CT127" s="796"/>
      <c r="CU127" s="796"/>
      <c r="CV127" s="796"/>
      <c r="CW127" s="796"/>
      <c r="CX127" s="796"/>
      <c r="CY127" s="796"/>
      <c r="CZ127" s="796"/>
      <c r="DA127" s="796"/>
      <c r="DB127" s="796"/>
      <c r="DC127" s="796"/>
      <c r="DD127" s="796"/>
      <c r="DE127" s="796"/>
      <c r="DF127" s="797"/>
      <c r="DG127" s="862" t="s">
        <v>131</v>
      </c>
      <c r="DH127" s="863"/>
      <c r="DI127" s="863"/>
      <c r="DJ127" s="863"/>
      <c r="DK127" s="863"/>
      <c r="DL127" s="863" t="s">
        <v>131</v>
      </c>
      <c r="DM127" s="863"/>
      <c r="DN127" s="863"/>
      <c r="DO127" s="863"/>
      <c r="DP127" s="863"/>
      <c r="DQ127" s="863" t="s">
        <v>131</v>
      </c>
      <c r="DR127" s="863"/>
      <c r="DS127" s="863"/>
      <c r="DT127" s="863"/>
      <c r="DU127" s="863"/>
      <c r="DV127" s="840" t="s">
        <v>483</v>
      </c>
      <c r="DW127" s="840"/>
      <c r="DX127" s="840"/>
      <c r="DY127" s="840"/>
      <c r="DZ127" s="841"/>
    </row>
    <row r="128" spans="1:130" s="248" customFormat="1" ht="26.25" customHeight="1" thickBot="1" x14ac:dyDescent="0.2">
      <c r="A128" s="842" t="s">
        <v>496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497</v>
      </c>
      <c r="X128" s="844"/>
      <c r="Y128" s="844"/>
      <c r="Z128" s="845"/>
      <c r="AA128" s="846">
        <v>19902</v>
      </c>
      <c r="AB128" s="847"/>
      <c r="AC128" s="847"/>
      <c r="AD128" s="847"/>
      <c r="AE128" s="848"/>
      <c r="AF128" s="849">
        <v>19963</v>
      </c>
      <c r="AG128" s="847"/>
      <c r="AH128" s="847"/>
      <c r="AI128" s="847"/>
      <c r="AJ128" s="848"/>
      <c r="AK128" s="849">
        <v>20084</v>
      </c>
      <c r="AL128" s="847"/>
      <c r="AM128" s="847"/>
      <c r="AN128" s="847"/>
      <c r="AO128" s="848"/>
      <c r="AP128" s="850"/>
      <c r="AQ128" s="851"/>
      <c r="AR128" s="851"/>
      <c r="AS128" s="851"/>
      <c r="AT128" s="852"/>
      <c r="AU128" s="284"/>
      <c r="AV128" s="284"/>
      <c r="AW128" s="284"/>
      <c r="AX128" s="853" t="s">
        <v>498</v>
      </c>
      <c r="AY128" s="854"/>
      <c r="AZ128" s="854"/>
      <c r="BA128" s="854"/>
      <c r="BB128" s="854"/>
      <c r="BC128" s="854"/>
      <c r="BD128" s="854"/>
      <c r="BE128" s="855"/>
      <c r="BF128" s="832" t="s">
        <v>484</v>
      </c>
      <c r="BG128" s="833"/>
      <c r="BH128" s="833"/>
      <c r="BI128" s="833"/>
      <c r="BJ128" s="833"/>
      <c r="BK128" s="833"/>
      <c r="BL128" s="856"/>
      <c r="BM128" s="832">
        <v>12.74</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499</v>
      </c>
      <c r="CQ128" s="774"/>
      <c r="CR128" s="774"/>
      <c r="CS128" s="774"/>
      <c r="CT128" s="774"/>
      <c r="CU128" s="774"/>
      <c r="CV128" s="774"/>
      <c r="CW128" s="774"/>
      <c r="CX128" s="774"/>
      <c r="CY128" s="774"/>
      <c r="CZ128" s="774"/>
      <c r="DA128" s="774"/>
      <c r="DB128" s="774"/>
      <c r="DC128" s="774"/>
      <c r="DD128" s="774"/>
      <c r="DE128" s="774"/>
      <c r="DF128" s="775"/>
      <c r="DG128" s="836" t="s">
        <v>131</v>
      </c>
      <c r="DH128" s="837"/>
      <c r="DI128" s="837"/>
      <c r="DJ128" s="837"/>
      <c r="DK128" s="837"/>
      <c r="DL128" s="837" t="s">
        <v>441</v>
      </c>
      <c r="DM128" s="837"/>
      <c r="DN128" s="837"/>
      <c r="DO128" s="837"/>
      <c r="DP128" s="837"/>
      <c r="DQ128" s="837" t="s">
        <v>131</v>
      </c>
      <c r="DR128" s="837"/>
      <c r="DS128" s="837"/>
      <c r="DT128" s="837"/>
      <c r="DU128" s="837"/>
      <c r="DV128" s="838" t="s">
        <v>483</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500</v>
      </c>
      <c r="X129" s="823"/>
      <c r="Y129" s="823"/>
      <c r="Z129" s="824"/>
      <c r="AA129" s="825">
        <v>14956859</v>
      </c>
      <c r="AB129" s="826"/>
      <c r="AC129" s="826"/>
      <c r="AD129" s="826"/>
      <c r="AE129" s="827"/>
      <c r="AF129" s="828">
        <v>14801830</v>
      </c>
      <c r="AG129" s="826"/>
      <c r="AH129" s="826"/>
      <c r="AI129" s="826"/>
      <c r="AJ129" s="827"/>
      <c r="AK129" s="828">
        <v>15487071</v>
      </c>
      <c r="AL129" s="826"/>
      <c r="AM129" s="826"/>
      <c r="AN129" s="826"/>
      <c r="AO129" s="827"/>
      <c r="AP129" s="829"/>
      <c r="AQ129" s="830"/>
      <c r="AR129" s="830"/>
      <c r="AS129" s="830"/>
      <c r="AT129" s="831"/>
      <c r="AU129" s="286"/>
      <c r="AV129" s="286"/>
      <c r="AW129" s="286"/>
      <c r="AX129" s="795" t="s">
        <v>501</v>
      </c>
      <c r="AY129" s="796"/>
      <c r="AZ129" s="796"/>
      <c r="BA129" s="796"/>
      <c r="BB129" s="796"/>
      <c r="BC129" s="796"/>
      <c r="BD129" s="796"/>
      <c r="BE129" s="797"/>
      <c r="BF129" s="815" t="s">
        <v>131</v>
      </c>
      <c r="BG129" s="816"/>
      <c r="BH129" s="816"/>
      <c r="BI129" s="816"/>
      <c r="BJ129" s="816"/>
      <c r="BK129" s="816"/>
      <c r="BL129" s="817"/>
      <c r="BM129" s="815">
        <v>17.739999999999998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503</v>
      </c>
      <c r="X130" s="823"/>
      <c r="Y130" s="823"/>
      <c r="Z130" s="824"/>
      <c r="AA130" s="825">
        <v>2667716</v>
      </c>
      <c r="AB130" s="826"/>
      <c r="AC130" s="826"/>
      <c r="AD130" s="826"/>
      <c r="AE130" s="827"/>
      <c r="AF130" s="828">
        <v>2627095</v>
      </c>
      <c r="AG130" s="826"/>
      <c r="AH130" s="826"/>
      <c r="AI130" s="826"/>
      <c r="AJ130" s="827"/>
      <c r="AK130" s="828">
        <v>2931909</v>
      </c>
      <c r="AL130" s="826"/>
      <c r="AM130" s="826"/>
      <c r="AN130" s="826"/>
      <c r="AO130" s="827"/>
      <c r="AP130" s="829"/>
      <c r="AQ130" s="830"/>
      <c r="AR130" s="830"/>
      <c r="AS130" s="830"/>
      <c r="AT130" s="831"/>
      <c r="AU130" s="286"/>
      <c r="AV130" s="286"/>
      <c r="AW130" s="286"/>
      <c r="AX130" s="795" t="s">
        <v>504</v>
      </c>
      <c r="AY130" s="796"/>
      <c r="AZ130" s="796"/>
      <c r="BA130" s="796"/>
      <c r="BB130" s="796"/>
      <c r="BC130" s="796"/>
      <c r="BD130" s="796"/>
      <c r="BE130" s="797"/>
      <c r="BF130" s="798">
        <v>9.4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505</v>
      </c>
      <c r="X131" s="806"/>
      <c r="Y131" s="806"/>
      <c r="Z131" s="807"/>
      <c r="AA131" s="808">
        <v>12289143</v>
      </c>
      <c r="AB131" s="809"/>
      <c r="AC131" s="809"/>
      <c r="AD131" s="809"/>
      <c r="AE131" s="810"/>
      <c r="AF131" s="811">
        <v>12174735</v>
      </c>
      <c r="AG131" s="809"/>
      <c r="AH131" s="809"/>
      <c r="AI131" s="809"/>
      <c r="AJ131" s="810"/>
      <c r="AK131" s="811">
        <v>12555162</v>
      </c>
      <c r="AL131" s="809"/>
      <c r="AM131" s="809"/>
      <c r="AN131" s="809"/>
      <c r="AO131" s="810"/>
      <c r="AP131" s="812"/>
      <c r="AQ131" s="813"/>
      <c r="AR131" s="813"/>
      <c r="AS131" s="813"/>
      <c r="AT131" s="814"/>
      <c r="AU131" s="286"/>
      <c r="AV131" s="286"/>
      <c r="AW131" s="286"/>
      <c r="AX131" s="773" t="s">
        <v>506</v>
      </c>
      <c r="AY131" s="774"/>
      <c r="AZ131" s="774"/>
      <c r="BA131" s="774"/>
      <c r="BB131" s="774"/>
      <c r="BC131" s="774"/>
      <c r="BD131" s="774"/>
      <c r="BE131" s="775"/>
      <c r="BF131" s="776" t="s">
        <v>131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508</v>
      </c>
      <c r="W132" s="786"/>
      <c r="X132" s="786"/>
      <c r="Y132" s="786"/>
      <c r="Z132" s="787"/>
      <c r="AA132" s="788">
        <v>8.5808750049999993</v>
      </c>
      <c r="AB132" s="789"/>
      <c r="AC132" s="789"/>
      <c r="AD132" s="789"/>
      <c r="AE132" s="790"/>
      <c r="AF132" s="791">
        <v>10.465886940000001</v>
      </c>
      <c r="AG132" s="789"/>
      <c r="AH132" s="789"/>
      <c r="AI132" s="789"/>
      <c r="AJ132" s="790"/>
      <c r="AK132" s="791">
        <v>9.2560812840000004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509</v>
      </c>
      <c r="W133" s="765"/>
      <c r="X133" s="765"/>
      <c r="Y133" s="765"/>
      <c r="Z133" s="766"/>
      <c r="AA133" s="767">
        <v>8.1</v>
      </c>
      <c r="AB133" s="768"/>
      <c r="AC133" s="768"/>
      <c r="AD133" s="768"/>
      <c r="AE133" s="769"/>
      <c r="AF133" s="767">
        <v>8.8000000000000007</v>
      </c>
      <c r="AG133" s="768"/>
      <c r="AH133" s="768"/>
      <c r="AI133" s="768"/>
      <c r="AJ133" s="769"/>
      <c r="AK133" s="767">
        <v>9.4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wiH9jktT1mfRSMrsxJ8wKjwFPoBpx0sOXUgvqb/hiOPz9fcbcnMP1uEeyGymd4egNjawTq9ZE/wM/AnH2QRaA==" saltValue="BXhpctuI2PSqs1pktUy8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51" zoomScale="90" zoomScaleNormal="85" zoomScaleSheetLayoutView="90" workbookViewId="0">
      <selection activeCell="AJ73" sqref="AJ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GBvVk6s+HfSxGliA5lUmQ7Y3pz0L899TaFuQkLhM3ij7EsfFjyRVnZ0uUSNMyvHn09Z1CkUmGrQlYFo9/4RLQ==" saltValue="U4BLnjFdlBqMmD6A3ryj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election activeCell="CH10" sqref="CH10:CL1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6BMgblmEne0388yqKZKKK/8+bSczfyZs/ByzRVEyR/6Wl8Vp580oV1Q7oWeAttgFIRwBGulqVwRqfPygsEFmw==" saltValue="w7Of+/6l5bX+feUxCtk5b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election activeCell="CH10" sqref="CH10:CL1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518</v>
      </c>
      <c r="AL9" s="1190"/>
      <c r="AM9" s="1190"/>
      <c r="AN9" s="1191"/>
      <c r="AO9" s="314">
        <v>4927850</v>
      </c>
      <c r="AP9" s="314">
        <v>94476</v>
      </c>
      <c r="AQ9" s="315">
        <v>81198</v>
      </c>
      <c r="AR9" s="316">
        <v>16.399999999999999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519</v>
      </c>
      <c r="AL10" s="1190"/>
      <c r="AM10" s="1190"/>
      <c r="AN10" s="1191"/>
      <c r="AO10" s="317">
        <v>551239</v>
      </c>
      <c r="AP10" s="317">
        <v>10568</v>
      </c>
      <c r="AQ10" s="318">
        <v>5531</v>
      </c>
      <c r="AR10" s="319">
        <v>91.1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520</v>
      </c>
      <c r="AL11" s="1190"/>
      <c r="AM11" s="1190"/>
      <c r="AN11" s="1191"/>
      <c r="AO11" s="317">
        <v>91326</v>
      </c>
      <c r="AP11" s="317">
        <v>1751</v>
      </c>
      <c r="AQ11" s="318">
        <v>1383</v>
      </c>
      <c r="AR11" s="319">
        <v>26.6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521</v>
      </c>
      <c r="AL12" s="1190"/>
      <c r="AM12" s="1190"/>
      <c r="AN12" s="1191"/>
      <c r="AO12" s="317">
        <v>78</v>
      </c>
      <c r="AP12" s="317">
        <v>1</v>
      </c>
      <c r="AQ12" s="318">
        <v>8</v>
      </c>
      <c r="AR12" s="319">
        <v>-87.5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522</v>
      </c>
      <c r="AL13" s="1190"/>
      <c r="AM13" s="1190"/>
      <c r="AN13" s="1191"/>
      <c r="AO13" s="317">
        <v>264702</v>
      </c>
      <c r="AP13" s="317">
        <v>5075</v>
      </c>
      <c r="AQ13" s="318">
        <v>2870</v>
      </c>
      <c r="AR13" s="319">
        <v>76.8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523</v>
      </c>
      <c r="AL14" s="1190"/>
      <c r="AM14" s="1190"/>
      <c r="AN14" s="1191"/>
      <c r="AO14" s="317">
        <v>122910</v>
      </c>
      <c r="AP14" s="317">
        <v>2356</v>
      </c>
      <c r="AQ14" s="318">
        <v>1754</v>
      </c>
      <c r="AR14" s="319">
        <v>34.299999999999997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524</v>
      </c>
      <c r="AL15" s="1193"/>
      <c r="AM15" s="1193"/>
      <c r="AN15" s="1194"/>
      <c r="AO15" s="317">
        <v>-405601</v>
      </c>
      <c r="AP15" s="317">
        <v>-7776</v>
      </c>
      <c r="AQ15" s="318">
        <v>-6387</v>
      </c>
      <c r="AR15" s="319">
        <v>21.7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189</v>
      </c>
      <c r="AL16" s="1193"/>
      <c r="AM16" s="1193"/>
      <c r="AN16" s="1194"/>
      <c r="AO16" s="317">
        <v>5552504</v>
      </c>
      <c r="AP16" s="317">
        <v>106451</v>
      </c>
      <c r="AQ16" s="318">
        <v>86357</v>
      </c>
      <c r="AR16" s="319">
        <v>23.3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529</v>
      </c>
      <c r="AL21" s="1196"/>
      <c r="AM21" s="1196"/>
      <c r="AN21" s="1197"/>
      <c r="AO21" s="330">
        <v>8.91</v>
      </c>
      <c r="AP21" s="331">
        <v>8.1999999999999993</v>
      </c>
      <c r="AQ21" s="332">
        <v>0.71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530</v>
      </c>
      <c r="AL22" s="1196"/>
      <c r="AM22" s="1196"/>
      <c r="AN22" s="1197"/>
      <c r="AO22" s="335">
        <v>99.3</v>
      </c>
      <c r="AP22" s="336">
        <v>98</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534</v>
      </c>
      <c r="AL32" s="1179"/>
      <c r="AM32" s="1179"/>
      <c r="AN32" s="1180"/>
      <c r="AO32" s="345">
        <v>3049711</v>
      </c>
      <c r="AP32" s="345">
        <v>58468</v>
      </c>
      <c r="AQ32" s="346">
        <v>54377</v>
      </c>
      <c r="AR32" s="347">
        <v>7.5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535</v>
      </c>
      <c r="AL33" s="1179"/>
      <c r="AM33" s="1179"/>
      <c r="AN33" s="1180"/>
      <c r="AO33" s="345" t="s">
        <v>536</v>
      </c>
      <c r="AP33" s="345" t="s">
        <v>536</v>
      </c>
      <c r="AQ33" s="346" t="s">
        <v>536</v>
      </c>
      <c r="AR33" s="347" t="s">
        <v>536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537</v>
      </c>
      <c r="AL34" s="1179"/>
      <c r="AM34" s="1179"/>
      <c r="AN34" s="1180"/>
      <c r="AO34" s="345" t="s">
        <v>536</v>
      </c>
      <c r="AP34" s="345" t="s">
        <v>536</v>
      </c>
      <c r="AQ34" s="346">
        <v>3</v>
      </c>
      <c r="AR34" s="347" t="s">
        <v>536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538</v>
      </c>
      <c r="AL35" s="1179"/>
      <c r="AM35" s="1179"/>
      <c r="AN35" s="1180"/>
      <c r="AO35" s="345">
        <v>908388</v>
      </c>
      <c r="AP35" s="345">
        <v>17415</v>
      </c>
      <c r="AQ35" s="346">
        <v>13654</v>
      </c>
      <c r="AR35" s="347">
        <v>27.5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539</v>
      </c>
      <c r="AL36" s="1179"/>
      <c r="AM36" s="1179"/>
      <c r="AN36" s="1180"/>
      <c r="AO36" s="345">
        <v>1226</v>
      </c>
      <c r="AP36" s="345">
        <v>24</v>
      </c>
      <c r="AQ36" s="346">
        <v>1462</v>
      </c>
      <c r="AR36" s="347">
        <v>-98.4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540</v>
      </c>
      <c r="AL37" s="1179"/>
      <c r="AM37" s="1179"/>
      <c r="AN37" s="1180"/>
      <c r="AO37" s="345">
        <v>154784</v>
      </c>
      <c r="AP37" s="345">
        <v>2967</v>
      </c>
      <c r="AQ37" s="346">
        <v>670</v>
      </c>
      <c r="AR37" s="347">
        <v>342.8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541</v>
      </c>
      <c r="AL38" s="1176"/>
      <c r="AM38" s="1176"/>
      <c r="AN38" s="1177"/>
      <c r="AO38" s="348" t="s">
        <v>536</v>
      </c>
      <c r="AP38" s="348" t="s">
        <v>536</v>
      </c>
      <c r="AQ38" s="349">
        <v>1</v>
      </c>
      <c r="AR38" s="337" t="s">
        <v>536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542</v>
      </c>
      <c r="AL39" s="1176"/>
      <c r="AM39" s="1176"/>
      <c r="AN39" s="1177"/>
      <c r="AO39" s="345">
        <v>-20084</v>
      </c>
      <c r="AP39" s="345">
        <v>-385</v>
      </c>
      <c r="AQ39" s="346">
        <v>-4140</v>
      </c>
      <c r="AR39" s="347">
        <v>-90.7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543</v>
      </c>
      <c r="AL40" s="1179"/>
      <c r="AM40" s="1179"/>
      <c r="AN40" s="1180"/>
      <c r="AO40" s="345">
        <v>-2931909</v>
      </c>
      <c r="AP40" s="345">
        <v>-56210</v>
      </c>
      <c r="AQ40" s="346">
        <v>-48517</v>
      </c>
      <c r="AR40" s="347">
        <v>15.9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1162116</v>
      </c>
      <c r="AP41" s="345">
        <v>22280</v>
      </c>
      <c r="AQ41" s="346">
        <v>17509</v>
      </c>
      <c r="AR41" s="347">
        <v>27.2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513</v>
      </c>
      <c r="AN49" s="1186" t="s">
        <v>547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5355264</v>
      </c>
      <c r="AN51" s="367">
        <v>97831</v>
      </c>
      <c r="AO51" s="368">
        <v>42.3</v>
      </c>
      <c r="AP51" s="369">
        <v>67319</v>
      </c>
      <c r="AQ51" s="370">
        <v>-27</v>
      </c>
      <c r="AR51" s="371">
        <v>69.3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3315852</v>
      </c>
      <c r="AN52" s="375">
        <v>60575</v>
      </c>
      <c r="AO52" s="376">
        <v>67.7</v>
      </c>
      <c r="AP52" s="377">
        <v>38101</v>
      </c>
      <c r="AQ52" s="378">
        <v>2.4</v>
      </c>
      <c r="AR52" s="379">
        <v>65.3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5767122</v>
      </c>
      <c r="AN53" s="367">
        <v>106664</v>
      </c>
      <c r="AO53" s="368">
        <v>9</v>
      </c>
      <c r="AP53" s="369">
        <v>70615</v>
      </c>
      <c r="AQ53" s="370">
        <v>4.9000000000000004</v>
      </c>
      <c r="AR53" s="371">
        <v>4.0999999999999996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1814776</v>
      </c>
      <c r="AN54" s="375">
        <v>33565</v>
      </c>
      <c r="AO54" s="376">
        <v>-44.6</v>
      </c>
      <c r="AP54" s="377">
        <v>37382</v>
      </c>
      <c r="AQ54" s="378">
        <v>-1.9</v>
      </c>
      <c r="AR54" s="379">
        <v>-42.7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4377407</v>
      </c>
      <c r="AN55" s="367">
        <v>81798</v>
      </c>
      <c r="AO55" s="368">
        <v>-23.3</v>
      </c>
      <c r="AP55" s="369">
        <v>69185</v>
      </c>
      <c r="AQ55" s="370">
        <v>-2</v>
      </c>
      <c r="AR55" s="371">
        <v>-21.3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1704534</v>
      </c>
      <c r="AN56" s="375">
        <v>31852</v>
      </c>
      <c r="AO56" s="376">
        <v>-5.0999999999999996</v>
      </c>
      <c r="AP56" s="377">
        <v>38519</v>
      </c>
      <c r="AQ56" s="378">
        <v>3</v>
      </c>
      <c r="AR56" s="379">
        <v>-8.1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4377397</v>
      </c>
      <c r="AN57" s="367">
        <v>82868</v>
      </c>
      <c r="AO57" s="368">
        <v>1.3</v>
      </c>
      <c r="AP57" s="369">
        <v>70166</v>
      </c>
      <c r="AQ57" s="370">
        <v>1.4</v>
      </c>
      <c r="AR57" s="371">
        <v>-0.1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1523187</v>
      </c>
      <c r="AN58" s="375">
        <v>28835</v>
      </c>
      <c r="AO58" s="376">
        <v>-9.5</v>
      </c>
      <c r="AP58" s="377">
        <v>36115</v>
      </c>
      <c r="AQ58" s="378">
        <v>-6.2</v>
      </c>
      <c r="AR58" s="379">
        <v>-3.3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4200140</v>
      </c>
      <c r="AN59" s="367">
        <v>80524</v>
      </c>
      <c r="AO59" s="368">
        <v>-2.8</v>
      </c>
      <c r="AP59" s="369">
        <v>70329</v>
      </c>
      <c r="AQ59" s="370">
        <v>0.2</v>
      </c>
      <c r="AR59" s="371">
        <v>-3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2713153</v>
      </c>
      <c r="AN60" s="375">
        <v>52016</v>
      </c>
      <c r="AO60" s="376">
        <v>80.400000000000006</v>
      </c>
      <c r="AP60" s="377">
        <v>39403</v>
      </c>
      <c r="AQ60" s="378">
        <v>9.1</v>
      </c>
      <c r="AR60" s="379">
        <v>71.3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4815466</v>
      </c>
      <c r="AN61" s="382">
        <v>89937</v>
      </c>
      <c r="AO61" s="383">
        <v>5.3</v>
      </c>
      <c r="AP61" s="384">
        <v>69523</v>
      </c>
      <c r="AQ61" s="385">
        <v>-4.5</v>
      </c>
      <c r="AR61" s="371">
        <v>9.8000000000000007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2214300</v>
      </c>
      <c r="AN62" s="375">
        <v>41369</v>
      </c>
      <c r="AO62" s="376">
        <v>17.8</v>
      </c>
      <c r="AP62" s="377">
        <v>37904</v>
      </c>
      <c r="AQ62" s="378">
        <v>1.3</v>
      </c>
      <c r="AR62" s="379">
        <v>16.5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3SJmELwfCavcOMBTziNkhxMxfNfKOo+ZbO7k81p55Tso5aXjppL61hDVp6cnDF8iJgHm+impmAXJm8dD9MNyg==" saltValue="3j0pj4c32SJB4bualCdkv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34" zoomScale="80" zoomScaleNormal="80" zoomScaleSheetLayoutView="55" workbookViewId="0">
      <selection activeCell="CH10" sqref="CH10:CL1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nCtJmZRvjAWzOt7WymwOXomRka3zS7tTedt9W2xgVJYMBxjGAauWRgTVVotOVbYgxWp74rouaGYl3iwPHsBudQ==" saltValue="AA2EeC5nPLvfaD4BiNcA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S104" zoomScale="80" zoomScaleNormal="80" zoomScaleSheetLayoutView="55" workbookViewId="0">
      <selection activeCell="CH10" sqref="CH10:CL1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PmHf0g1DHGf1XHJ017LF+xDIWmETDSTewPYjY2+TugNuNBZ6J/QMIFJBxs5+P7iqW4unYruFbNIvKL6gu0rj0Q==" saltValue="vumQYNSsNZTo/r9zPxuI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6" zoomScale="70" zoomScaleNormal="70" zoomScaleSheetLayoutView="100" workbookViewId="0">
      <selection activeCell="CH10" sqref="CH10:CL1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00" t="s">
        <v>3</v>
      </c>
      <c r="D47" s="1200"/>
      <c r="E47" s="1201"/>
      <c r="F47" s="11">
        <v>28.15</v>
      </c>
      <c r="G47" s="12">
        <v>29.88</v>
      </c>
      <c r="H47" s="12">
        <v>26.71</v>
      </c>
      <c r="I47" s="12">
        <v>27.3</v>
      </c>
      <c r="J47" s="13">
        <v>27.85</v>
      </c>
    </row>
    <row r="48" spans="2:10" ht="57.75" customHeight="1" x14ac:dyDescent="0.15">
      <c r="B48" s="14"/>
      <c r="C48" s="1202" t="s">
        <v>4</v>
      </c>
      <c r="D48" s="1202"/>
      <c r="E48" s="1203"/>
      <c r="F48" s="15">
        <v>3.83</v>
      </c>
      <c r="G48" s="16">
        <v>5.55</v>
      </c>
      <c r="H48" s="16">
        <v>6.68</v>
      </c>
      <c r="I48" s="16">
        <v>6.66</v>
      </c>
      <c r="J48" s="17">
        <v>6.22</v>
      </c>
    </row>
    <row r="49" spans="2:10" ht="57.75" customHeight="1" thickBot="1" x14ac:dyDescent="0.2">
      <c r="B49" s="18"/>
      <c r="C49" s="1204" t="s">
        <v>5</v>
      </c>
      <c r="D49" s="1204"/>
      <c r="E49" s="1205"/>
      <c r="F49" s="19">
        <v>2.71</v>
      </c>
      <c r="G49" s="20">
        <v>2.72</v>
      </c>
      <c r="H49" s="20" t="s">
        <v>568</v>
      </c>
      <c r="I49" s="20">
        <v>3.03</v>
      </c>
      <c r="J49" s="21">
        <v>7.95</v>
      </c>
    </row>
    <row r="50" spans="2:10" ht="13.5" customHeight="1" x14ac:dyDescent="0.15"/>
  </sheetData>
  <sheetProtection algorithmName="SHA-512" hashValue="w32hrrcpOucPW2Cbg1QGeW/l8izF34LkgGTvOaDjkk/RsQv3V17RcZbhhRsaQJmUvcgZwOmkTrSVsNHAyYekbQ==" saltValue="GgAZGj1Lr6F73LN5cjUQ2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Sheet1</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土師 正成</cp:lastModifiedBy>
  <cp:lastPrinted>2022-03-23T05:18:19Z</cp:lastPrinted>
  <dcterms:created xsi:type="dcterms:W3CDTF">2022-02-02T07:01:27Z</dcterms:created>
  <dcterms:modified xsi:type="dcterms:W3CDTF">2022-03-23T05:31:46Z</dcterms:modified>
  <cp:category/>
</cp:coreProperties>
</file>