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28\001総務部\009財政係\01.財政係\02.決算事務\02.R04年度\98.財政状況資料集\R06.03.26【至急（327(水)15時〆）】令和４年度財政状況資料集の作成について\回答\"/>
    </mc:Choice>
  </mc:AlternateContent>
  <xr:revisionPtr revIDLastSave="0" documentId="13_ncr:1_{844E37BE-5297-420F-B999-15D9ED01E5D7}" xr6:coauthVersionLast="43" xr6:coauthVersionMax="43" xr10:uidLastSave="{00000000-0000-0000-0000-000000000000}"/>
  <bookViews>
    <workbookView xWindow="20370" yWindow="-120" windowWidth="18510" windowHeight="15600" tabRatio="916"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s="1"/>
  <c r="AM35" i="10" s="1"/>
  <c r="AM36" i="10" s="1"/>
  <c r="AM37" i="10" s="1"/>
  <c r="BE34" i="10" l="1"/>
  <c r="CO34" i="10" s="1"/>
  <c r="CO35" i="10" s="1"/>
  <c r="CO36" i="10" s="1"/>
  <c r="CO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<sst xmlns="http://schemas.openxmlformats.org/spreadsheetml/2006/main" count="1123" uniqueCount="616">
  <si>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</si>
  <si>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</si>
  <si>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</si>
  <si>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</si>
  <si>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</si>
  <si>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</si>
  <si>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</si>
  <si>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</si>
  <si>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</si>
  <si>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</si>
  <si>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</si>
  <si>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</si>
  <si>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</si>
  <si>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</si>
  <si>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</si>
  <si>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</si>
  <si>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</si>
  <si>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</si>
  <si>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</si>
  <si>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</si>
  <si>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</si>
  <si>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</si>
  <si>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</si>
  <si>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</si>
  <si>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</si>
  <si>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</si>
  <si>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</si>
  <si>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</si>
  <si>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</si>
  <si>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</si>
  <si>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</si>
  <si>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</si>
  <si>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</si>
  <si>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</si>
  <si>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</si>
  <si>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</si>
  <si>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</si>
  <si>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</si>
  <si>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</si>
  <si>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</si>
  <si>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</si>
  <si>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</si>
  <si>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</si>
  <si>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</si>
  <si>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</si>
  <si>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</si>
  <si>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</si>
  <si>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</si>
  <si>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</si>
  <si>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</si>
  <si>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</si>
  <si>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</si>
  <si>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</si>
  <si>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</si>
  <si>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</si>
  <si>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</si>
  <si>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</si>
  <si>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</si>
  <si>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</si>
  <si>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</si>
  <si>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</si>
  <si>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</si>
  <si>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</si>
  <si>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</si>
  <si>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</si>
  <si>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</si>
  <si>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</si>
  <si>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</si>
  <si>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</si>
  <si>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</si>
  <si>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</si>
  <si>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</si>
  <si>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</si>
  <si>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</si>
  <si>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</si>
  <si>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</si>
  <si>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</si>
  <si>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</si>
  <si>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</si>
  <si>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</si>
  <si>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</si>
  <si>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</si>
  <si>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</si>
  <si>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</si>
  <si>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</si>
  <si>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</si>
  <si>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</si>
  <si>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</si>
  <si>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</si>
  <si>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</si>
  <si>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</si>
  <si>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</si>
  <si>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</si>
  <si>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</si>
  <si>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</si>
  <si>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</si>
  <si>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</si>
  <si>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</si>
  <si>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</si>
  <si>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</si>
  <si>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</si>
  <si>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</si>
  <si>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</si>
  <si>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</si>
  <si>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</si>
  <si>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</si>
  <si>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</si>
  <si>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</si>
  <si>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</si>
  <si>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</si>
  <si>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</si>
  <si>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</si>
  <si>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</si>
  <si>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</si>
  <si>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</si>
  <si>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</si>
  <si>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</si>
  <si>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</si>
  <si>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</si>
  <si>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</si>
  <si>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</si>
  <si>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</si>
  <si>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</si>
  <si>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</si>
  <si>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</si>
  <si>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</si>
  <si>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</si>
  <si>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</si>
  <si>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</si>
  <si>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</si>
  <si>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</si>
  <si>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</si>
  <si>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</si>
  <si>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</si>
  <si>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</si>
  <si>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</si>
  <si>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</si>
  <si>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</si>
  <si>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</si>
  <si>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</si>
  <si>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</si>
  <si>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</si>
  <si>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</si>
  <si>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</si>
  <si>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</si>
  <si>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</si>
  <si>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</si>
  <si>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</si>
  <si>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</si>
  <si>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</si>
  <si>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</si>
  <si>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</si>
  <si>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</si>
  <si>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</si>
  <si>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</si>
  <si>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</si>
  <si>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</si>
  <si>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</si>
  <si>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</si>
  <si>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</si>
  <si>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</si>
  <si>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</si>
  <si>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</si>
  <si>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</si>
  <si>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</si>
  <si>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</si>
  <si>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</si>
  <si>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</si>
  <si>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</si>
  <si>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</si>
  <si>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</si>
  <si>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</si>
  <si>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</si>
  <si>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</si>
  <si>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</si>
  <si>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</si>
  <si>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</si>
  <si>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</si>
  <si>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</si>
  <si>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</si>
  <si>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</si>
  <si>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</si>
  <si>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</si>
  <si>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</si>
  <si>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</si>
  <si>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</si>
  <si>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</si>
  <si>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</si>
  <si>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</si>
  <si>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</si>
  <si>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</si>
  <si>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</si>
  <si>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</si>
  <si>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</si>
  <si>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</si>
  <si>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</si>
  <si>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</si>
  <si>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</si>
  <si>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</si>
  <si>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</si>
  <si>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</si>
  <si>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</si>
  <si>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</si>
  <si>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</si>
  <si>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</si>
  <si>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</si>
  <si>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</si>
  <si>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</si>
  <si>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</si>
  <si>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</si>
  <si>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</si>
  <si>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</si>
  <si>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</si>
  <si>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</si>
  <si>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</si>
  <si>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</si>
  <si>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</si>
  <si>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</si>
  <si>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</si>
  <si>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</si>
  <si>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</si>
  <si>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</si>
  <si>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</si>
  <si>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</si>
  <si>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</si>
  <si>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</si>
  <si>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</si>
  <si>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</si>
  <si>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</si>
  <si>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</si>
  <si>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</si>
  <si>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</si>
  <si>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</si>
  <si>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</si>
  <si>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</si>
  <si>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</si>
  <si>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</si>
  <si>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</si>
  <si>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</si>
  <si>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</si>
  <si>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</si>
  <si>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</si>
  <si>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</si>
  <si>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</si>
  <si>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</si>
  <si>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</si>
  <si>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</si>
  <si>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</si>
  <si>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</si>
  <si>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</si>
  <si>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</si>
  <si>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</si>
  <si>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</si>
  <si>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</si>
  <si>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</si>
  <si>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</si>
  <si>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</si>
  <si>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</si>
  <si>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</si>
  <si>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</si>
  <si>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</si>
  <si>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</si>
  <si>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</si>
  <si>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</si>
  <si>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</si>
  <si>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</si>
  <si>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</si>
  <si>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</si>
  <si>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</si>
  <si>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</si>
  <si>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</si>
  <si>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</si>
  <si>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</si>
  <si>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</si>
  <si>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</si>
  <si>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</si>
  <si>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</si>
  <si>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</si>
  <si>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</si>
  <si>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</si>
  <si>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</si>
  <si>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</si>
  <si>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</si>
  <si>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</si>
  <si>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</si>
  <si>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</si>
  <si>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</si>
  <si>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</si>
  <si>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</si>
  <si>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</si>
  <si>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</si>
  <si>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</si>
  <si>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</si>
  <si>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</si>
  <si>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</si>
  <si>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</si>
  <si>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</si>
  <si>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</si>
  <si>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</si>
  <si>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</si>
  <si>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</si>
  <si>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</si>
  <si>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</si>
  <si>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</si>
  <si>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</si>
  <si>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</si>
  <si>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</si>
  <si>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</si>
  <si>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</si>
  <si>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</si>
  <si>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</si>
  <si>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</si>
  <si>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</si>
  <si>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</si>
  <si>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</si>
  <si>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</si>
  <si>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</si>
  <si>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</si>
  <si>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</si>
  <si>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</si>
  <si>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</si>
  <si>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</si>
  <si>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</si>
  <si>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</si>
  <si>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</si>
  <si>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</si>
  <si>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</si>
  <si>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</si>
  <si>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</si>
  <si>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</si>
  <si>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</si>
  <si>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</si>
  <si>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</si>
  <si>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</si>
  <si>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</si>
  <si>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</si>
  <si>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</si>
  <si>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</si>
  <si>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</si>
  <si>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</si>
  <si>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</si>
  <si>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</si>
  <si>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</si>
  <si>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</si>
  <si>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</si>
  <si>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</si>
  <si>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</si>
  <si>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</si>
  <si>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</si>
  <si>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</si>
  <si>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</si>
  <si>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</si>
  <si>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</si>
  <si>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</si>
  <si>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</si>
  <si>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</si>
  <si>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</si>
  <si>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</si>
  <si>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</si>
  <si>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</si>
  <si>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</si>
  <si>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</si>
  <si>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</si>
  <si>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</si>
  <si>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</si>
  <si>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</si>
  <si>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</si>
  <si>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</si>
  <si>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</si>
  <si>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</si>
  <si>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</si>
  <si>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</si>
  <si>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</si>
  <si>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</si>
  <si>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</si>
  <si>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</si>
  <si>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</si>
  <si>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</si>
  <si>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</si>
  <si>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</si>
  <si>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</si>
  <si>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</si>
  <si>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</si>
  <si>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</si>
  <si>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</si>
  <si>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</si>
  <si>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</si>
  <si>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</si>
  <si>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</si>
  <si>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</si>
  <si>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</si>
  <si>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</si>
  <si>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</si>
  <si>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</si>
  <si>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</si>
  <si>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</si>
  <si>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</si>
  <si>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</si>
  <si>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</si>
  <si>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</si>
  <si>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</si>
  <si>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</si>
  <si>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</si>
  <si>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</si>
  <si>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</si>
  <si>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</si>
  <si>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</si>
  <si>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</si>
  <si>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</si>
  <si>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</si>
  <si>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</si>
  <si>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</si>
  <si>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</si>
  <si>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</si>
  <si>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</si>
  <si>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下水道事業会計</t>
    <phoneticPr fontId="5"/>
  </si>
  <si>
    <t>法適用企業</t>
    <phoneticPr fontId="5"/>
  </si>
  <si>
    <t>簡易水道事業会計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</si>
  <si>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</si>
  <si>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</si>
  <si>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</si>
  <si>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</si>
  <si>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</si>
  <si>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</si>
  <si>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</si>
  <si>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</si>
  <si>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</si>
  <si>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</si>
  <si>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</si>
  <si>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</si>
  <si>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</si>
  <si>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</si>
  <si>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</si>
  <si>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</si>
  <si>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</si>
  <si>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</si>
  <si>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</si>
  <si>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</si>
  <si>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</si>
  <si>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</si>
  <si>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</si>
  <si>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</si>
  <si>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</si>
  <si>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</si>
  <si>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</si>
  <si>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</si>
  <si>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</si>
  <si>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</si>
  <si>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</si>
  <si>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</si>
  <si>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</si>
  <si>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</si>
  <si>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</si>
  <si>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</si>
  <si>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</si>
  <si>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</si>
  <si>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</si>
  <si>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</si>
  <si>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</si>
  <si>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</si>
  <si>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</si>
  <si>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</si>
  <si>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</si>
  <si>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</si>
  <si>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</si>
  <si>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</si>
  <si>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</si>
  <si>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</si>
  <si>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</si>
  <si>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</si>
  <si>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</si>
  <si>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</si>
  <si>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</si>
  <si>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</si>
  <si>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</si>
  <si>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</si>
  <si>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</si>
  <si>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</si>
  <si>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</si>
  <si>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</si>
  <si>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</si>
  <si>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</si>
  <si>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</si>
  <si>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</si>
  <si>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</si>
  <si>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</si>
  <si>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</si>
  <si>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</si>
  <si>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</si>
  <si>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</si>
  <si>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</si>
  <si>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</si>
  <si>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</si>
  <si>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</si>
  <si>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</si>
  <si>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</si>
  <si>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</si>
  <si>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</si>
  <si>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</si>
  <si>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</si>
  <si>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</si>
  <si>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</si>
  <si>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</si>
  <si>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</si>
  <si>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</si>
  <si>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</si>
  <si>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</si>
  <si>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</si>
  <si>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</si>
  <si>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</si>
  <si>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</si>
  <si>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</si>
  <si>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</si>
  <si>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</si>
  <si>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</si>
  <si>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</si>
  <si>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</si>
  <si>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</si>
  <si>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</si>
  <si>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</si>
  <si>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</si>
  <si>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</si>
  <si>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</si>
  <si>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</si>
  <si>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</si>
  <si>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</si>
  <si>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</si>
  <si>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</si>
  <si>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</si>
  <si>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</si>
  <si>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</si>
  <si>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</si>
  <si>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</si>
  <si>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</si>
  <si>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</si>
  <si>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</si>
  <si>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</si>
  <si>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</si>
  <si>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</si>
  <si>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</si>
  <si>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</si>
  <si>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</si>
  <si>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</si>
  <si>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</si>
  <si>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</si>
  <si>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</si>
  <si>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</si>
  <si>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</si>
  <si>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</si>
  <si>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</si>
  <si>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</si>
  <si>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</si>
  <si>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</si>
  <si>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</si>
  <si>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</si>
  <si>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</si>
  <si>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</si>
  <si>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</si>
  <si>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</si>
  <si>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</si>
  <si>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</si>
  <si>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</si>
  <si>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</si>
  <si>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</si>
  <si>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</si>
  <si>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</si>
  <si>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</si>
  <si>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</si>
  <si>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</si>
  <si>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</si>
  <si>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2.06</t>
  </si>
  <si>
    <t>水道事業会計</t>
  </si>
  <si>
    <t>一般会計</t>
  </si>
  <si>
    <t>工業用水道事業会計</t>
  </si>
  <si>
    <t>下水道事業会計</t>
  </si>
  <si>
    <t>介護保険特別会計（保険事業勘定）</t>
  </si>
  <si>
    <t>国民健康保険特別会計（事業勘定）</t>
  </si>
  <si>
    <t>▲ 1.31</t>
  </si>
  <si>
    <t>▲ 0.01</t>
  </si>
  <si>
    <t>後期高齢者医療特別会計</t>
  </si>
  <si>
    <t>国民健康保険特別会計（直営診療施設勘定）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</si>
  <si>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</si>
  <si>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</si>
  <si>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</si>
  <si>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</si>
  <si>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</si>
  <si>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</si>
  <si>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</si>
  <si>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</si>
  <si>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</si>
  <si>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久留米市外三市町高等学校組合</t>
    <rPh sb="0" eb="4">
      <t>クルメシ</t>
    </rPh>
    <rPh sb="4" eb="5">
      <t>ホカ</t>
    </rPh>
    <rPh sb="5" eb="8">
      <t>サンシチョウ</t>
    </rPh>
    <rPh sb="8" eb="14">
      <t>コウトウガッコウクミアイ</t>
    </rPh>
    <phoneticPr fontId="2"/>
  </si>
  <si>
    <t>福岡県市町村消防団員等公務災害補償組合</t>
    <rPh sb="0" eb="10">
      <t>フクオカケンシチョウソンショウボウダンイン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</si>
  <si>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</si>
  <si>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</si>
  <si>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福岡県南広域水道企業団</t>
    <rPh sb="0" eb="4">
      <t>フクオカケンナン</t>
    </rPh>
    <rPh sb="4" eb="6">
      <t>コウイキ</t>
    </rPh>
    <rPh sb="6" eb="11">
      <t>スイドウキギョウダン</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</si>
  <si>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</si>
  <si>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22">
      <t>ショウボウトクベツカイケイ</t>
    </rPh>
    <phoneticPr fontId="2"/>
  </si>
  <si>
    <t>甘木・朝倉・三井環境施設組合</t>
    <rPh sb="0" eb="2">
      <t>アマギ</t>
    </rPh>
    <rPh sb="3" eb="5">
      <t>アサクラ</t>
    </rPh>
    <rPh sb="6" eb="8">
      <t>ミイ</t>
    </rPh>
    <rPh sb="8" eb="12">
      <t>カンキョウシセツ</t>
    </rPh>
    <rPh sb="12" eb="14">
      <t>クミアイ</t>
    </rPh>
    <phoneticPr fontId="2"/>
  </si>
  <si>
    <t>福岡県自治振興組合（一般会計）</t>
    <rPh sb="0" eb="9">
      <t>フクオカケンジチシンコウクミアイ</t>
    </rPh>
    <rPh sb="10" eb="14">
      <t>イッパンカイケイ</t>
    </rPh>
    <phoneticPr fontId="2"/>
  </si>
  <si>
    <t>福岡県後期高齢者医療広域連合（一般会計）</t>
    <rPh sb="0" eb="14">
      <t>フクオカケンコウキコウレイシャイリョウコウイキレンゴウ</t>
    </rPh>
    <rPh sb="15" eb="19">
      <t>イッパンカイケイ</t>
    </rPh>
    <phoneticPr fontId="2"/>
  </si>
  <si>
    <t>法適用企業</t>
    <rPh sb="0" eb="5">
      <t>ホウテキヨウキギョウ</t>
    </rPh>
    <phoneticPr fontId="2"/>
  </si>
  <si>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</si>
  <si>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</si>
  <si>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</si>
  <si>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</si>
  <si>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地域振興基金</t>
    <rPh sb="0" eb="6">
      <t>チイキシンコウキキン</t>
    </rPh>
    <phoneticPr fontId="5"/>
  </si>
  <si>
    <t>公共施設等整備基金</t>
    <phoneticPr fontId="5"/>
  </si>
  <si>
    <t>-</t>
    <phoneticPr fontId="2"/>
  </si>
  <si>
    <t>-</t>
    <phoneticPr fontId="2"/>
  </si>
  <si>
    <t>-</t>
    <phoneticPr fontId="2"/>
  </si>
  <si>
    <t>福岡県自治振興組合（公文書館事業特別会計）</t>
    <rPh sb="0" eb="9">
      <t>フクオカケンジチシンコウクミアイ</t>
    </rPh>
    <phoneticPr fontId="2"/>
  </si>
  <si>
    <t>-</t>
    <phoneticPr fontId="2"/>
  </si>
  <si>
    <t>福岡県後期高齢者医療広域連合（後期高齢者医療特別会計）</t>
    <rPh sb="0" eb="14">
      <t>フクオカケンコウキコウレイシャイリョウコウイキレンゴウ</t>
    </rPh>
    <rPh sb="15" eb="17">
      <t>コウキ</t>
    </rPh>
    <rPh sb="17" eb="20">
      <t>コウレイシャ</t>
    </rPh>
    <rPh sb="20" eb="22">
      <t>イリョウ</t>
    </rPh>
    <rPh sb="22" eb="24">
      <t>トクベツ</t>
    </rPh>
    <rPh sb="24" eb="26">
      <t>カイケイ</t>
    </rPh>
    <phoneticPr fontId="2"/>
  </si>
  <si>
    <t>まちづくり振興基金</t>
    <rPh sb="5" eb="7">
      <t>シンコウ</t>
    </rPh>
    <rPh sb="7" eb="9">
      <t>キキン</t>
    </rPh>
    <phoneticPr fontId="2"/>
  </si>
  <si>
    <t>水源かん養基金</t>
    <phoneticPr fontId="2"/>
  </si>
  <si>
    <t>地域交通体系整備基金</t>
    <rPh sb="0" eb="2">
      <t>チイキ</t>
    </rPh>
    <rPh sb="2" eb="4">
      <t>コウツウ</t>
    </rPh>
    <rPh sb="4" eb="6">
      <t>タイケイ</t>
    </rPh>
    <rPh sb="6" eb="8">
      <t>セイビ</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</si>
</sst>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4AE5-4F93-8CB6-A0B21B0272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81798</c:v>
                </c:pt>
                <c:pt idx="1">
                  <c:v>82868</c:v>
                </c:pt>
                <c:pt idx="2">
                  <c:v>80524</c:v>
                </c:pt>
                <c:pt idx="3">
                  <c:v>75044</c:v>
                </c:pt>
                <c:pt idx="4">
                  <c:v>65591</c:v>
                </c:pt>
              </c:numCache>
            </c:numRef>
          </c:val>
          <c:smooth val="0"/>
          <c:extLst>
            <c:ext xmlns:c16="http://schemas.microsoft.com/office/drawing/2014/chart" uri="{C3380CC4-5D6E-409C-BE32-E72D297353CC}">
              <c16:uniqueId val="{00000001-4AE5-4F93-8CB6-A0B21B02724B}"/>
            </c:ext>
          </c:extLst>
        </c:ser>
        <c:dLbls>
          <c:showLegendKey val="0"/>
          <c:showVal val="0"/>
          <c:showCatName val="0"/>
          <c:showSerName val="0"/>
          <c:showPercent val="0"/>
          <c:showBubbleSize val="0"/>
        </c:dLbls>
        <c:marker val="1"/>
        <c:smooth val="0"/>
        <c:axId val="407646056"/>
        <c:axId val="407646440"/>
      </c:lineChart>
      <c:catAx>
        <c:axId val="407646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646440"/>
        <c:crosses val="autoZero"/>
        <c:auto val="1"/>
        <c:lblAlgn val="ctr"/>
        <c:lblOffset val="100"/>
        <c:tickLblSkip val="1"/>
        <c:tickMarkSkip val="1"/>
        <c:noMultiLvlLbl val="0"/>
      </c:catAx>
      <c:valAx>
        <c:axId val="407646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646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6.68</c:v>
                </c:pt>
                <c:pt idx="1">
                  <c:v>6.66</c:v>
                </c:pt>
                <c:pt idx="2">
                  <c:v>6.22</c:v>
                </c:pt>
                <c:pt idx="3">
                  <c:v>5.97</c:v>
                </c:pt>
                <c:pt idx="4">
                  <c:v>6.66</c:v>
                </c:pt>
              </c:numCache>
            </c:numRef>
          </c:val>
          <c:extLst>
            <c:ext xmlns:c16="http://schemas.microsoft.com/office/drawing/2014/chart" uri="{C3380CC4-5D6E-409C-BE32-E72D297353CC}">
              <c16:uniqueId val="{00000000-F023-465E-AC7E-9D38B723A0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26.71</c:v>
                </c:pt>
                <c:pt idx="1">
                  <c:v>27.3</c:v>
                </c:pt>
                <c:pt idx="2">
                  <c:v>27.85</c:v>
                </c:pt>
                <c:pt idx="3">
                  <c:v>27.02</c:v>
                </c:pt>
                <c:pt idx="4">
                  <c:v>28.01</c:v>
                </c:pt>
              </c:numCache>
            </c:numRef>
          </c:val>
          <c:extLst>
            <c:ext xmlns:c16="http://schemas.microsoft.com/office/drawing/2014/chart" uri="{C3380CC4-5D6E-409C-BE32-E72D297353CC}">
              <c16:uniqueId val="{00000001-F023-465E-AC7E-9D38B723A0B7}"/>
            </c:ext>
          </c:extLst>
        </c:ser>
        <c:dLbls>
          <c:showLegendKey val="0"/>
          <c:showVal val="0"/>
          <c:showCatName val="0"/>
          <c:showSerName val="0"/>
          <c:showPercent val="0"/>
          <c:showBubbleSize val="0"/>
        </c:dLbls>
        <c:gapWidth val="250"/>
        <c:overlap val="100"/>
        <c:axId val="511562728"/>
        <c:axId val="511563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3.03</c:v>
                </c:pt>
                <c:pt idx="2">
                  <c:v>7.95</c:v>
                </c:pt>
                <c:pt idx="3">
                  <c:v>9.35</c:v>
                </c:pt>
                <c:pt idx="4">
                  <c:v>9.7799999999999994</c:v>
                </c:pt>
              </c:numCache>
            </c:numRef>
          </c:val>
          <c:smooth val="0"/>
          <c:extLst>
            <c:ext xmlns:c16="http://schemas.microsoft.com/office/drawing/2014/chart" uri="{C3380CC4-5D6E-409C-BE32-E72D297353CC}">
              <c16:uniqueId val="{00000002-F023-465E-AC7E-9D38B723A0B7}"/>
            </c:ext>
          </c:extLst>
        </c:ser>
        <c:dLbls>
          <c:showLegendKey val="0"/>
          <c:showVal val="0"/>
          <c:showCatName val="0"/>
          <c:showSerName val="0"/>
          <c:showPercent val="0"/>
          <c:showBubbleSize val="0"/>
        </c:dLbls>
        <c:marker val="1"/>
        <c:smooth val="0"/>
        <c:axId val="511562728"/>
        <c:axId val="511563112"/>
      </c:lineChart>
      <c:catAx>
        <c:axId val="51156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563112"/>
        <c:crosses val="autoZero"/>
        <c:auto val="1"/>
        <c:lblAlgn val="ctr"/>
        <c:lblOffset val="100"/>
        <c:tickLblSkip val="1"/>
        <c:tickMarkSkip val="1"/>
        <c:noMultiLvlLbl val="0"/>
      </c:catAx>
      <c:valAx>
        <c:axId val="51156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56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B55-4A40-90F0-C515255605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55-4A40-90F0-C515255605DB}"/>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0.04</c:v>
                </c:pt>
                <c:pt idx="4">
                  <c:v>#N/A</c:v>
                </c:pt>
                <c:pt idx="5">
                  <c:v>0.05</c:v>
                </c:pt>
                <c:pt idx="6">
                  <c:v>#N/A</c:v>
                </c:pt>
                <c:pt idx="7">
                  <c:v>0.13</c:v>
                </c:pt>
                <c:pt idx="8">
                  <c:v>#N/A</c:v>
                </c:pt>
                <c:pt idx="9">
                  <c:v>0.14000000000000001</c:v>
                </c:pt>
              </c:numCache>
            </c:numRef>
          </c:val>
          <c:extLst>
            <c:ext xmlns:c16="http://schemas.microsoft.com/office/drawing/2014/chart" uri="{C3380CC4-5D6E-409C-BE32-E72D297353CC}">
              <c16:uniqueId val="{00000002-1B55-4A40-90F0-C515255605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0.18</c:v>
                </c:pt>
                <c:pt idx="4">
                  <c:v>#N/A</c:v>
                </c:pt>
                <c:pt idx="5">
                  <c:v>0.16</c:v>
                </c:pt>
                <c:pt idx="6">
                  <c:v>#N/A</c:v>
                </c:pt>
                <c:pt idx="7">
                  <c:v>0.17</c:v>
                </c:pt>
                <c:pt idx="8">
                  <c:v>#N/A</c:v>
                </c:pt>
                <c:pt idx="9">
                  <c:v>0.2</c:v>
                </c:pt>
              </c:numCache>
            </c:numRef>
          </c:val>
          <c:extLst>
            <c:ext xmlns:c16="http://schemas.microsoft.com/office/drawing/2014/chart" uri="{C3380CC4-5D6E-409C-BE32-E72D297353CC}">
              <c16:uniqueId val="{00000003-1B55-4A40-90F0-C515255605DB}"/>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1.31</c:v>
                </c:pt>
                <c:pt idx="1">
                  <c:v>#N/A</c:v>
                </c:pt>
                <c:pt idx="2">
                  <c:v>0.01</c:v>
                </c:pt>
                <c:pt idx="3">
                  <c:v>#N/A</c:v>
                </c:pt>
                <c:pt idx="4">
                  <c:v>#N/A</c:v>
                </c:pt>
                <c:pt idx="5">
                  <c:v>0.47</c:v>
                </c:pt>
                <c:pt idx="6">
                  <c:v>#N/A</c:v>
                </c:pt>
                <c:pt idx="7">
                  <c:v>1.08</c:v>
                </c:pt>
                <c:pt idx="8">
                  <c:v>#N/A</c:v>
                </c:pt>
                <c:pt idx="9">
                  <c:v>0.34</c:v>
                </c:pt>
              </c:numCache>
            </c:numRef>
          </c:val>
          <c:extLst>
            <c:ext xmlns:c16="http://schemas.microsoft.com/office/drawing/2014/chart" uri="{C3380CC4-5D6E-409C-BE32-E72D297353CC}">
              <c16:uniqueId val="{00000004-1B55-4A40-90F0-C515255605D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0.78</c:v>
                </c:pt>
                <c:pt idx="4">
                  <c:v>#N/A</c:v>
                </c:pt>
                <c:pt idx="5">
                  <c:v>0.73</c:v>
                </c:pt>
                <c:pt idx="6">
                  <c:v>#N/A</c:v>
                </c:pt>
                <c:pt idx="7">
                  <c:v>1.25</c:v>
                </c:pt>
                <c:pt idx="8">
                  <c:v>#N/A</c:v>
                </c:pt>
                <c:pt idx="9">
                  <c:v>1.34</c:v>
                </c:pt>
              </c:numCache>
            </c:numRef>
          </c:val>
          <c:extLst>
            <c:ext xmlns:c16="http://schemas.microsoft.com/office/drawing/2014/chart" uri="{C3380CC4-5D6E-409C-BE32-E72D297353CC}">
              <c16:uniqueId val="{00000005-1B55-4A40-90F0-C515255605D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0.69</c:v>
                </c:pt>
                <c:pt idx="4">
                  <c:v>#N/A</c:v>
                </c:pt>
                <c:pt idx="5">
                  <c:v>0.86</c:v>
                </c:pt>
                <c:pt idx="6">
                  <c:v>#N/A</c:v>
                </c:pt>
                <c:pt idx="7">
                  <c:v>1.18</c:v>
                </c:pt>
                <c:pt idx="8">
                  <c:v>#N/A</c:v>
                </c:pt>
                <c:pt idx="9">
                  <c:v>1.94</c:v>
                </c:pt>
              </c:numCache>
            </c:numRef>
          </c:val>
          <c:extLst>
            <c:ext xmlns:c16="http://schemas.microsoft.com/office/drawing/2014/chart" uri="{C3380CC4-5D6E-409C-BE32-E72D297353CC}">
              <c16:uniqueId val="{00000006-1B55-4A40-90F0-C515255605DB}"/>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4.91</c:v>
                </c:pt>
                <c:pt idx="2">
                  <c:v>#N/A</c:v>
                </c:pt>
                <c:pt idx="3">
                  <c:v>4.5</c:v>
                </c:pt>
                <c:pt idx="4">
                  <c:v>#N/A</c:v>
                </c:pt>
                <c:pt idx="5">
                  <c:v>4.3099999999999996</c:v>
                </c:pt>
                <c:pt idx="6">
                  <c:v>#N/A</c:v>
                </c:pt>
                <c:pt idx="7">
                  <c:v>4.2300000000000004</c:v>
                </c:pt>
                <c:pt idx="8">
                  <c:v>#N/A</c:v>
                </c:pt>
                <c:pt idx="9">
                  <c:v>4.53</c:v>
                </c:pt>
              </c:numCache>
            </c:numRef>
          </c:val>
          <c:extLst>
            <c:ext xmlns:c16="http://schemas.microsoft.com/office/drawing/2014/chart" uri="{C3380CC4-5D6E-409C-BE32-E72D297353CC}">
              <c16:uniqueId val="{00000007-1B55-4A40-90F0-C515255605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6.67</c:v>
                </c:pt>
                <c:pt idx="2">
                  <c:v>#N/A</c:v>
                </c:pt>
                <c:pt idx="3">
                  <c:v>6.65</c:v>
                </c:pt>
                <c:pt idx="4">
                  <c:v>#N/A</c:v>
                </c:pt>
                <c:pt idx="5">
                  <c:v>6.21</c:v>
                </c:pt>
                <c:pt idx="6">
                  <c:v>#N/A</c:v>
                </c:pt>
                <c:pt idx="7">
                  <c:v>5.97</c:v>
                </c:pt>
                <c:pt idx="8">
                  <c:v>#N/A</c:v>
                </c:pt>
                <c:pt idx="9">
                  <c:v>6.65</c:v>
                </c:pt>
              </c:numCache>
            </c:numRef>
          </c:val>
          <c:extLst>
            <c:ext xmlns:c16="http://schemas.microsoft.com/office/drawing/2014/chart" uri="{C3380CC4-5D6E-409C-BE32-E72D297353CC}">
              <c16:uniqueId val="{00000008-1B55-4A40-90F0-C515255605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8.4600000000000009</c:v>
                </c:pt>
                <c:pt idx="2">
                  <c:v>#N/A</c:v>
                </c:pt>
                <c:pt idx="3">
                  <c:v>9.15</c:v>
                </c:pt>
                <c:pt idx="4">
                  <c:v>#N/A</c:v>
                </c:pt>
                <c:pt idx="5">
                  <c:v>8.84</c:v>
                </c:pt>
                <c:pt idx="6">
                  <c:v>#N/A</c:v>
                </c:pt>
                <c:pt idx="7">
                  <c:v>8.65</c:v>
                </c:pt>
                <c:pt idx="8">
                  <c:v>#N/A</c:v>
                </c:pt>
                <c:pt idx="9">
                  <c:v>8.7799999999999994</c:v>
                </c:pt>
              </c:numCache>
            </c:numRef>
          </c:val>
          <c:extLst>
            <c:ext xmlns:c16="http://schemas.microsoft.com/office/drawing/2014/chart" uri="{C3380CC4-5D6E-409C-BE32-E72D297353CC}">
              <c16:uniqueId val="{00000009-1B55-4A40-90F0-C515255605DB}"/>
            </c:ext>
          </c:extLst>
        </c:ser>
        <c:dLbls>
          <c:showLegendKey val="0"/>
          <c:showVal val="0"/>
          <c:showCatName val="0"/>
          <c:showSerName val="0"/>
          <c:showPercent val="0"/>
          <c:showBubbleSize val="0"/>
        </c:dLbls>
        <c:gapWidth val="150"/>
        <c:overlap val="100"/>
        <c:axId val="518906392"/>
        <c:axId val="518906776"/>
      </c:barChart>
      <c:catAx>
        <c:axId val="51890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906776"/>
        <c:crosses val="autoZero"/>
        <c:auto val="1"/>
        <c:lblAlgn val="ctr"/>
        <c:lblOffset val="100"/>
        <c:tickLblSkip val="1"/>
        <c:tickMarkSkip val="1"/>
        <c:noMultiLvlLbl val="0"/>
      </c:catAx>
      <c:valAx>
        <c:axId val="51890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906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2688</c:v>
                </c:pt>
                <c:pt idx="5">
                  <c:v>2647</c:v>
                </c:pt>
                <c:pt idx="8">
                  <c:v>2952</c:v>
                </c:pt>
                <c:pt idx="11">
                  <c:v>3095</c:v>
                </c:pt>
                <c:pt idx="14">
                  <c:v>3105</c:v>
                </c:pt>
              </c:numCache>
            </c:numRef>
          </c:val>
          <c:extLst>
            <c:ext xmlns:c16="http://schemas.microsoft.com/office/drawing/2014/chart" uri="{C3380CC4-5D6E-409C-BE32-E72D297353CC}">
              <c16:uniqueId val="{00000000-608D-4F49-9E00-F8EA63D1E6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8D-4F49-9E00-F8EA63D1E6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82</c:v>
                </c:pt>
                <c:pt idx="3">
                  <c:v>116</c:v>
                </c:pt>
                <c:pt idx="6">
                  <c:v>155</c:v>
                </c:pt>
                <c:pt idx="9">
                  <c:v>169</c:v>
                </c:pt>
                <c:pt idx="12">
                  <c:v>193</c:v>
                </c:pt>
              </c:numCache>
            </c:numRef>
          </c:val>
          <c:extLst>
            <c:ext xmlns:c16="http://schemas.microsoft.com/office/drawing/2014/chart" uri="{C3380CC4-5D6E-409C-BE32-E72D297353CC}">
              <c16:uniqueId val="{00000002-608D-4F49-9E00-F8EA63D1E6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3-608D-4F49-9E00-F8EA63D1E6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945</c:v>
                </c:pt>
                <c:pt idx="3">
                  <c:v>906</c:v>
                </c:pt>
                <c:pt idx="6">
                  <c:v>908</c:v>
                </c:pt>
                <c:pt idx="9">
                  <c:v>958</c:v>
                </c:pt>
                <c:pt idx="12">
                  <c:v>987</c:v>
                </c:pt>
              </c:numCache>
            </c:numRef>
          </c:val>
          <c:extLst>
            <c:ext xmlns:c16="http://schemas.microsoft.com/office/drawing/2014/chart" uri="{C3380CC4-5D6E-409C-BE32-E72D297353CC}">
              <c16:uniqueId val="{00000004-608D-4F49-9E00-F8EA63D1E6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8D-4F49-9E00-F8EA63D1E6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8D-4F49-9E00-F8EA63D1E6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2714</c:v>
                </c:pt>
                <c:pt idx="3">
                  <c:v>2899</c:v>
                </c:pt>
                <c:pt idx="6">
                  <c:v>3050</c:v>
                </c:pt>
                <c:pt idx="9">
                  <c:v>2991</c:v>
                </c:pt>
                <c:pt idx="12">
                  <c:v>3036</c:v>
                </c:pt>
              </c:numCache>
            </c:numRef>
          </c:val>
          <c:extLst>
            <c:ext xmlns:c16="http://schemas.microsoft.com/office/drawing/2014/chart" uri="{C3380CC4-5D6E-409C-BE32-E72D297353CC}">
              <c16:uniqueId val="{00000007-608D-4F49-9E00-F8EA63D1E66A}"/>
            </c:ext>
          </c:extLst>
        </c:ser>
        <c:dLbls>
          <c:showLegendKey val="0"/>
          <c:showVal val="0"/>
          <c:showCatName val="0"/>
          <c:showSerName val="0"/>
          <c:showPercent val="0"/>
          <c:showBubbleSize val="0"/>
        </c:dLbls>
        <c:gapWidth val="100"/>
        <c:overlap val="100"/>
        <c:axId val="519997960"/>
        <c:axId val="50886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1053</c:v>
                </c:pt>
                <c:pt idx="2">
                  <c:v>#N/A</c:v>
                </c:pt>
                <c:pt idx="3">
                  <c:v>#N/A</c:v>
                </c:pt>
                <c:pt idx="4">
                  <c:v>1275</c:v>
                </c:pt>
                <c:pt idx="5">
                  <c:v>#N/A</c:v>
                </c:pt>
                <c:pt idx="6">
                  <c:v>#N/A</c:v>
                </c:pt>
                <c:pt idx="7">
                  <c:v>1162</c:v>
                </c:pt>
                <c:pt idx="8">
                  <c:v>#N/A</c:v>
                </c:pt>
                <c:pt idx="9">
                  <c:v>#N/A</c:v>
                </c:pt>
                <c:pt idx="10">
                  <c:v>1024</c:v>
                </c:pt>
                <c:pt idx="11">
                  <c:v>#N/A</c:v>
                </c:pt>
                <c:pt idx="12">
                  <c:v>#N/A</c:v>
                </c:pt>
                <c:pt idx="13">
                  <c:v>1112</c:v>
                </c:pt>
                <c:pt idx="14">
                  <c:v>#N/A</c:v>
                </c:pt>
              </c:numCache>
            </c:numRef>
          </c:val>
          <c:smooth val="0"/>
          <c:extLst>
            <c:ext xmlns:c16="http://schemas.microsoft.com/office/drawing/2014/chart" uri="{C3380CC4-5D6E-409C-BE32-E72D297353CC}">
              <c16:uniqueId val="{00000008-608D-4F49-9E00-F8EA63D1E66A}"/>
            </c:ext>
          </c:extLst>
        </c:ser>
        <c:dLbls>
          <c:showLegendKey val="0"/>
          <c:showVal val="0"/>
          <c:showCatName val="0"/>
          <c:showSerName val="0"/>
          <c:showPercent val="0"/>
          <c:showBubbleSize val="0"/>
        </c:dLbls>
        <c:marker val="1"/>
        <c:smooth val="0"/>
        <c:axId val="519997960"/>
        <c:axId val="508869216"/>
      </c:lineChart>
      <c:catAx>
        <c:axId val="51999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69216"/>
        <c:crosses val="autoZero"/>
        <c:auto val="1"/>
        <c:lblAlgn val="ctr"/>
        <c:lblOffset val="100"/>
        <c:tickLblSkip val="1"/>
        <c:tickMarkSkip val="1"/>
        <c:noMultiLvlLbl val="0"/>
      </c:catAx>
      <c:valAx>
        <c:axId val="50886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997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31591</c:v>
                </c:pt>
                <c:pt idx="5">
                  <c:v>32461</c:v>
                </c:pt>
                <c:pt idx="8">
                  <c:v>33590</c:v>
                </c:pt>
                <c:pt idx="11">
                  <c:v>33672</c:v>
                </c:pt>
                <c:pt idx="14">
                  <c:v>33035</c:v>
                </c:pt>
              </c:numCache>
            </c:numRef>
          </c:val>
          <c:extLst>
            <c:ext xmlns:c16="http://schemas.microsoft.com/office/drawing/2014/chart" uri="{C3380CC4-5D6E-409C-BE32-E72D297353CC}">
              <c16:uniqueId val="{00000000-50A7-46D2-8B49-E592A7A87F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172</c:v>
                </c:pt>
                <c:pt idx="8">
                  <c:v>316</c:v>
                </c:pt>
                <c:pt idx="11">
                  <c:v>296</c:v>
                </c:pt>
                <c:pt idx="14">
                  <c:v>268</c:v>
                </c:pt>
              </c:numCache>
            </c:numRef>
          </c:val>
          <c:extLst>
            <c:ext xmlns:c16="http://schemas.microsoft.com/office/drawing/2014/chart" uri="{C3380CC4-5D6E-409C-BE32-E72D297353CC}">
              <c16:uniqueId val="{00000001-50A7-46D2-8B49-E592A7A87F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14431</c:v>
                </c:pt>
                <c:pt idx="5">
                  <c:v>15562</c:v>
                </c:pt>
                <c:pt idx="8">
                  <c:v>16480</c:v>
                </c:pt>
                <c:pt idx="11">
                  <c:v>17189</c:v>
                </c:pt>
                <c:pt idx="14">
                  <c:v>17218</c:v>
                </c:pt>
              </c:numCache>
            </c:numRef>
          </c:val>
          <c:extLst>
            <c:ext xmlns:c16="http://schemas.microsoft.com/office/drawing/2014/chart" uri="{C3380CC4-5D6E-409C-BE32-E72D297353CC}">
              <c16:uniqueId val="{00000002-50A7-46D2-8B49-E592A7A87F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A7-46D2-8B49-E592A7A87F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A7-46D2-8B49-E592A7A87F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A7-46D2-8B49-E592A7A87F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3208</c:v>
                </c:pt>
                <c:pt idx="3">
                  <c:v>2819</c:v>
                </c:pt>
                <c:pt idx="6">
                  <c:v>2611</c:v>
                </c:pt>
                <c:pt idx="9">
                  <c:v>2386</c:v>
                </c:pt>
                <c:pt idx="12">
                  <c:v>2364</c:v>
                </c:pt>
              </c:numCache>
            </c:numRef>
          </c:val>
          <c:extLst>
            <c:ext xmlns:c16="http://schemas.microsoft.com/office/drawing/2014/chart" uri="{C3380CC4-5D6E-409C-BE32-E72D297353CC}">
              <c16:uniqueId val="{00000006-50A7-46D2-8B49-E592A7A87F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754</c:v>
                </c:pt>
                <c:pt idx="3">
                  <c:v>1061</c:v>
                </c:pt>
                <c:pt idx="6">
                  <c:v>1204</c:v>
                </c:pt>
                <c:pt idx="9">
                  <c:v>1053</c:v>
                </c:pt>
                <c:pt idx="12">
                  <c:v>847</c:v>
                </c:pt>
              </c:numCache>
            </c:numRef>
          </c:val>
          <c:extLst>
            <c:ext xmlns:c16="http://schemas.microsoft.com/office/drawing/2014/chart" uri="{C3380CC4-5D6E-409C-BE32-E72D297353CC}">
              <c16:uniqueId val="{00000007-50A7-46D2-8B49-E592A7A87F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12576</c:v>
                </c:pt>
                <c:pt idx="3">
                  <c:v>12124</c:v>
                </c:pt>
                <c:pt idx="6">
                  <c:v>12172</c:v>
                </c:pt>
                <c:pt idx="9">
                  <c:v>11872</c:v>
                </c:pt>
                <c:pt idx="12">
                  <c:v>11758</c:v>
                </c:pt>
              </c:numCache>
            </c:numRef>
          </c:val>
          <c:extLst>
            <c:ext xmlns:c16="http://schemas.microsoft.com/office/drawing/2014/chart" uri="{C3380CC4-5D6E-409C-BE32-E72D297353CC}">
              <c16:uniqueId val="{00000008-50A7-46D2-8B49-E592A7A87F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50A7-46D2-8B49-E592A7A87F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31192</c:v>
                </c:pt>
                <c:pt idx="3">
                  <c:v>31459</c:v>
                </c:pt>
                <c:pt idx="6">
                  <c:v>31428</c:v>
                </c:pt>
                <c:pt idx="9">
                  <c:v>30794</c:v>
                </c:pt>
                <c:pt idx="12">
                  <c:v>28746</c:v>
                </c:pt>
              </c:numCache>
            </c:numRef>
          </c:val>
          <c:extLst>
            <c:ext xmlns:c16="http://schemas.microsoft.com/office/drawing/2014/chart" uri="{C3380CC4-5D6E-409C-BE32-E72D297353CC}">
              <c16:uniqueId val="{0000000A-50A7-46D2-8B49-E592A7A87FA8}"/>
            </c:ext>
          </c:extLst>
        </c:ser>
        <c:dLbls>
          <c:showLegendKey val="0"/>
          <c:showVal val="0"/>
          <c:showCatName val="0"/>
          <c:showSerName val="0"/>
          <c:showPercent val="0"/>
          <c:showBubbleSize val="0"/>
        </c:dLbls>
        <c:gapWidth val="100"/>
        <c:overlap val="100"/>
        <c:axId val="519975576"/>
        <c:axId val="51997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A7-46D2-8B49-E592A7A87FA8}"/>
            </c:ext>
          </c:extLst>
        </c:ser>
        <c:dLbls>
          <c:showLegendKey val="0"/>
          <c:showVal val="0"/>
          <c:showCatName val="0"/>
          <c:showSerName val="0"/>
          <c:showPercent val="0"/>
          <c:showBubbleSize val="0"/>
        </c:dLbls>
        <c:marker val="1"/>
        <c:smooth val="0"/>
        <c:axId val="519975576"/>
        <c:axId val="519975968"/>
      </c:lineChart>
      <c:catAx>
        <c:axId val="51997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975968"/>
        <c:crosses val="autoZero"/>
        <c:auto val="1"/>
        <c:lblAlgn val="ctr"/>
        <c:lblOffset val="100"/>
        <c:tickLblSkip val="1"/>
        <c:tickMarkSkip val="1"/>
        <c:noMultiLvlLbl val="0"/>
      </c:catAx>
      <c:valAx>
        <c:axId val="5199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97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4312</c:v>
                </c:pt>
                <c:pt idx="1">
                  <c:v>4336</c:v>
                </c:pt>
                <c:pt idx="2">
                  <c:v>4359</c:v>
                </c:pt>
              </c:numCache>
            </c:numRef>
          </c:val>
          <c:extLst>
            <c:ext xmlns:c16="http://schemas.microsoft.com/office/drawing/2014/chart" uri="{C3380CC4-5D6E-409C-BE32-E72D297353CC}">
              <c16:uniqueId val="{00000000-2D86-463D-B22B-C3E1194A8C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2802</c:v>
                </c:pt>
                <c:pt idx="1">
                  <c:v>2569</c:v>
                </c:pt>
                <c:pt idx="2">
                  <c:v>2076</c:v>
                </c:pt>
              </c:numCache>
            </c:numRef>
          </c:val>
          <c:extLst>
            <c:ext xmlns:c16="http://schemas.microsoft.com/office/drawing/2014/chart" uri="{C3380CC4-5D6E-409C-BE32-E72D297353CC}">
              <c16:uniqueId val="{00000001-2D86-463D-B22B-C3E1194A8C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10781</c:v>
                </c:pt>
                <c:pt idx="1">
                  <c:v>11651</c:v>
                </c:pt>
                <c:pt idx="2">
                  <c:v>12057</c:v>
                </c:pt>
              </c:numCache>
            </c:numRef>
          </c:val>
          <c:extLst>
            <c:ext xmlns:c16="http://schemas.microsoft.com/office/drawing/2014/chart" uri="{C3380CC4-5D6E-409C-BE32-E72D297353CC}">
              <c16:uniqueId val="{00000002-2D86-463D-B22B-C3E1194A8C08}"/>
            </c:ext>
          </c:extLst>
        </c:ser>
        <c:dLbls>
          <c:showLegendKey val="0"/>
          <c:showVal val="0"/>
          <c:showCatName val="0"/>
          <c:showSerName val="0"/>
          <c:showPercent val="0"/>
          <c:showBubbleSize val="0"/>
        </c:dLbls>
        <c:gapWidth val="120"/>
        <c:overlap val="100"/>
        <c:axId val="519977144"/>
        <c:axId val="519975184"/>
      </c:barChart>
      <c:catAx>
        <c:axId val="51997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975184"/>
        <c:crosses val="autoZero"/>
        <c:auto val="1"/>
        <c:lblAlgn val="ctr"/>
        <c:lblOffset val="100"/>
        <c:tickLblSkip val="1"/>
        <c:tickMarkSkip val="1"/>
        <c:noMultiLvlLbl val="0"/>
      </c:catAx>
      <c:valAx>
        <c:axId val="519975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97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一般会計の元利償還金は、</a:t>
          </a:r>
          <a:r>
            <a:rPr kumimoji="1" lang="ja-JP" altLang="en-US" sz="1100">
              <a:solidFill>
                <a:schemeClr val="dk1"/>
              </a:solidFill>
              <a:effectLst/>
              <a:latin typeface="+mn-lt"/>
              <a:ea typeface="+mn-ea"/>
              <a:cs typeface="+mn-cs"/>
            </a:rPr>
            <a:t>緊急防災減災事業債や過疎債の償還</a:t>
          </a:r>
          <a:r>
            <a:rPr kumimoji="1" lang="ja-JP" altLang="ja-JP" sz="1100">
              <a:solidFill>
                <a:schemeClr val="dk1"/>
              </a:solidFill>
              <a:effectLst/>
              <a:latin typeface="+mn-lt"/>
              <a:ea typeface="+mn-ea"/>
              <a:cs typeface="+mn-cs"/>
            </a:rPr>
            <a:t>の影響等により前年度に比べ</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となっている。今後は令和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a:t>
          </a:r>
          <a:r>
            <a:rPr kumimoji="1" lang="ja-JP" altLang="en-US" sz="1100">
              <a:solidFill>
                <a:schemeClr val="dk1"/>
              </a:solidFill>
              <a:effectLst/>
              <a:latin typeface="+mn-lt"/>
              <a:ea typeface="+mn-ea"/>
              <a:cs typeface="+mn-cs"/>
            </a:rPr>
            <a:t>は減となっているものの、</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増となっており、全体としては、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当該数値無し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一般会計等に係る地方債の現在高は、緊急自然災害防止対策事業債等が増加したものの、災害復旧事業債や臨時財政対策債を繰上償還したことにより</a:t>
          </a:r>
          <a:r>
            <a:rPr kumimoji="1" lang="en-US" altLang="ja-JP" sz="1100">
              <a:solidFill>
                <a:schemeClr val="dk1"/>
              </a:solidFill>
              <a:effectLst/>
              <a:latin typeface="+mn-lt"/>
              <a:ea typeface="+mn-ea"/>
              <a:cs typeface="+mn-cs"/>
            </a:rPr>
            <a:t>2,048</a:t>
          </a:r>
          <a:r>
            <a:rPr kumimoji="1" lang="ja-JP" altLang="ja-JP" sz="1100">
              <a:solidFill>
                <a:schemeClr val="dk1"/>
              </a:solidFill>
              <a:effectLst/>
              <a:latin typeface="+mn-lt"/>
              <a:ea typeface="+mn-ea"/>
              <a:cs typeface="+mn-cs"/>
            </a:rPr>
            <a:t>百万円減となった。その他についても前年度より減となっており、将来負担額は</a:t>
          </a:r>
          <a:r>
            <a:rPr kumimoji="1" lang="en-US" altLang="ja-JP" sz="1100">
              <a:solidFill>
                <a:schemeClr val="dk1"/>
              </a:solidFill>
              <a:effectLst/>
              <a:latin typeface="+mn-lt"/>
              <a:ea typeface="+mn-ea"/>
              <a:cs typeface="+mn-cs"/>
            </a:rPr>
            <a:t>2,390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充当可能基金はふるさと応援寄付金による地域振興基金の積立増等により、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百万円増と</a:t>
          </a:r>
          <a:r>
            <a:rPr kumimoji="1" lang="ja-JP" altLang="en-US" sz="1100">
              <a:solidFill>
                <a:schemeClr val="dk1"/>
              </a:solidFill>
              <a:effectLst/>
              <a:latin typeface="+mn-lt"/>
              <a:ea typeface="+mn-ea"/>
              <a:cs typeface="+mn-cs"/>
            </a:rPr>
            <a:t>なったものの、基準財政需要額算入見込み額は地方債現在高に対する今後の交付税算入見込額</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は災害復旧事業債の借入に伴い、将来負担比率の増が見込まれるため、その他の事業については投資事業を厳密に精査し、起債額の抑制に努めつつ、基金の適切な一括運用の運用益により減債基金への積立等を行い後年度の償還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ふるさと納税寄附金等を地域振興基金に積み立てほか、森林整備のための譲与税を森林環境譲与税基金へ積み立てたことによる増があるものの、繰上償還の財源として減債基金を取り崩したほか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庁舎建設事業等に活用するため公共施設等整備基金を取り崩したことが基金全体の減の主な要因である。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災害からの復旧・復興は今後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程度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sz="1400">
            <a:effectLst/>
          </a:endParaRPr>
        </a:p>
        <a:p>
          <a:r>
            <a:rPr kumimoji="1" lang="ja-JP" altLang="ja-JP" sz="1100">
              <a:solidFill>
                <a:schemeClr val="dk1"/>
              </a:solidFill>
              <a:effectLst/>
              <a:latin typeface="+mn-lt"/>
              <a:ea typeface="+mn-ea"/>
              <a:cs typeface="+mn-cs"/>
            </a:rPr>
            <a:t>　ふるさと応援寄附金への取り組みや、交付税措置のある起債の活用等、可能な限り財源の確保に努めるとともに、最小限の支出となるように事業を精査していく。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・まちづくり振興基金　　</a:t>
          </a:r>
          <a:r>
            <a:rPr lang="ja-JP" altLang="en-US" sz="1100">
              <a:effectLst/>
              <a:latin typeface="游ゴシック 本文"/>
            </a:rPr>
            <a:t>市民の連帯の強化及び市民主体による地域振興を図り、明るく豊かなまちづくりに資するため</a:t>
          </a:r>
          <a:endParaRPr lang="ja-JP" altLang="ja-JP" sz="1100">
            <a:effectLst/>
            <a:latin typeface="游ゴシック 本文"/>
          </a:endParaRPr>
        </a:p>
        <a:p>
          <a:r>
            <a:rPr kumimoji="1" lang="ja-JP" altLang="ja-JP" sz="1100">
              <a:solidFill>
                <a:schemeClr val="dk1"/>
              </a:solidFill>
              <a:effectLst/>
              <a:latin typeface="+mn-lt"/>
              <a:ea typeface="+mn-ea"/>
              <a:cs typeface="+mn-cs"/>
            </a:rPr>
            <a:t>　・</a:t>
          </a:r>
          <a:r>
            <a:rPr lang="ja-JP" altLang="en-US">
              <a:effectLst/>
            </a:rPr>
            <a:t>水源かん養基金</a:t>
          </a:r>
          <a:r>
            <a:rPr kumimoji="1" lang="ja-JP" altLang="ja-JP" sz="1100">
              <a:solidFill>
                <a:schemeClr val="dk1"/>
              </a:solidFill>
              <a:effectLst/>
              <a:latin typeface="+mn-lt"/>
              <a:ea typeface="+mn-ea"/>
              <a:cs typeface="+mn-cs"/>
            </a:rPr>
            <a:t>　</a:t>
          </a:r>
          <a:r>
            <a:rPr lang="ja-JP" altLang="en-US" sz="1100">
              <a:effectLst/>
              <a:latin typeface="游ゴシック 本文"/>
            </a:rPr>
            <a:t>水源地域における水源かん養機能の向上及び水質保全を図る事業に要する経費に充てるため</a:t>
          </a:r>
          <a:endParaRPr lang="ja-JP" altLang="ja-JP" sz="1100">
            <a:effectLst/>
            <a:latin typeface="游ゴシック 本文"/>
          </a:endParaRPr>
        </a:p>
        <a:p>
          <a:r>
            <a:rPr lang="ja-JP" altLang="ja-JP" sz="1100">
              <a:solidFill>
                <a:schemeClr val="dk1"/>
              </a:solidFill>
              <a:effectLst/>
              <a:latin typeface="+mn-lt"/>
              <a:ea typeface="+mn-ea"/>
              <a:cs typeface="+mn-cs"/>
            </a:rPr>
            <a:t>　・</a:t>
          </a:r>
          <a:r>
            <a:rPr lang="ja-JP" altLang="en-US">
              <a:effectLst/>
            </a:rPr>
            <a:t>地域交通体系整備基金　地域交通体系の整備と、第</a:t>
          </a:r>
          <a:r>
            <a:rPr lang="en-US" altLang="ja-JP">
              <a:effectLst/>
            </a:rPr>
            <a:t>3</a:t>
          </a:r>
          <a:r>
            <a:rPr lang="ja-JP" altLang="en-US">
              <a:effectLst/>
            </a:rPr>
            <a:t>セクターによる甘木鉄道の経営に資するため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年度に受け入れたふるさと応援寄附金を地方創生等の事業や返礼品等の経費に充当するため約</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億円を取り崩した一方で、令</a:t>
          </a:r>
          <a:endParaRPr lang="ja-JP" altLang="ja-JP" sz="1400">
            <a:effectLst/>
          </a:endParaRPr>
        </a:p>
        <a:p>
          <a:r>
            <a:rPr kumimoji="1" lang="ja-JP" altLang="ja-JP" sz="1100">
              <a:solidFill>
                <a:schemeClr val="dk1"/>
              </a:solidFill>
              <a:effectLst/>
              <a:latin typeface="+mn-lt"/>
              <a:ea typeface="+mn-ea"/>
              <a:cs typeface="+mn-cs"/>
            </a:rPr>
            <a:t>　　　　　　　　　　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年度のふるさと応援寄附金等約</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億円を積み立てたことにより増加している。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a:t>
          </a:r>
          <a:r>
            <a:rPr kumimoji="1" lang="ja-JP" altLang="en-US" sz="1100">
              <a:solidFill>
                <a:schemeClr val="dk1"/>
              </a:solidFill>
              <a:effectLst/>
              <a:latin typeface="+mn-lt"/>
              <a:ea typeface="+mn-ea"/>
              <a:cs typeface="+mn-cs"/>
            </a:rPr>
            <a:t>等のため約</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億円積み立てたものの、庁舎建設事業等に活用するため</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を行ったため</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施設の老朽化対応に加え、概ね５年に１度のＰＣ更新や、情報システムの更新に多額の費用を要するため、計画的に積立を行う。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取崩しが不要であったことに加えて、災害寄附金等を積み立てたことにより前年度と比較して増となった。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災害復旧事業を行う必要があるが、特別交付税や寄付金等の財源確保が難しいことから、財源として財政調整基金に依存することが想定される。歳出の抑制や新たな財源の確保に努め、財政調整基金の取崩しを最低限に抑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sng">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繰上償還の財源として取崩しを実施したため前年度と比較して減となった。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a:t>
          </a:r>
          <a:r>
            <a:rPr kumimoji="1" lang="ja-JP" altLang="en-US" sz="1100">
              <a:solidFill>
                <a:schemeClr val="dk1"/>
              </a:solidFill>
              <a:effectLst/>
              <a:latin typeface="+mn-lt"/>
              <a:ea typeface="+mn-ea"/>
              <a:cs typeface="+mn-cs"/>
            </a:rPr>
            <a:t>や庁舎建設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大型事業が予定されており</a:t>
          </a:r>
          <a:r>
            <a:rPr kumimoji="1" lang="ja-JP" altLang="ja-JP" sz="1100">
              <a:solidFill>
                <a:schemeClr val="dk1"/>
              </a:solidFill>
              <a:effectLst/>
              <a:latin typeface="+mn-lt"/>
              <a:ea typeface="+mn-ea"/>
              <a:cs typeface="+mn-cs"/>
            </a:rPr>
            <a:t>起債の償還が増加するため、将来負担を少しでも削減できるよう計画的に繰上償還等を行うための財源として活用する。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財政力指数は</a:t>
          </a:r>
          <a:r>
            <a:rPr kumimoji="1" lang="en-US" altLang="ja-JP" sz="1100" b="0" i="0" u="none" strike="noStrike" kern="0" cap="none" spc="0" normalizeH="0" baseline="0" noProof="0">
              <a:ln>
                <a:noFill/>
              </a:ln>
              <a:solidFill>
                <a:prstClr val="black"/>
              </a:solidFill>
              <a:effectLst/>
              <a:uLnTx/>
              <a:uFillTx/>
              <a:latin typeface="+mn-lt"/>
              <a:ea typeface="+mn-ea"/>
              <a:cs typeface="+mn-cs"/>
            </a:rPr>
            <a:t>0.51</a:t>
          </a:r>
          <a:r>
            <a:rPr kumimoji="1" lang="ja-JP" altLang="ja-JP" sz="1100" b="0" i="0" u="none" strike="noStrike" kern="0" cap="none" spc="0" normalizeH="0" baseline="0" noProof="0">
              <a:ln>
                <a:noFill/>
              </a:ln>
              <a:solidFill>
                <a:prstClr val="black"/>
              </a:solidFill>
              <a:effectLst/>
              <a:uLnTx/>
              <a:uFillTx/>
              <a:latin typeface="+mn-lt"/>
              <a:ea typeface="+mn-ea"/>
              <a:cs typeface="+mn-cs"/>
            </a:rPr>
            <a:t>で、昨年と変わらず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5.9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92.2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分子（歳出）の物件費や補助費の増加に加え、分母（歳入）の普通交付税や臨時財政対策債の縮小による影響が主な要因となる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も</a:t>
          </a:r>
          <a:r>
            <a:rPr kumimoji="1" lang="ja-JP" altLang="ja-JP" sz="1100" b="0" i="0" u="none" strike="noStrike" kern="0" cap="none" spc="0" normalizeH="0" baseline="0" noProof="0">
              <a:ln>
                <a:noFill/>
              </a:ln>
              <a:solidFill>
                <a:prstClr val="black"/>
              </a:solidFill>
              <a:effectLst/>
              <a:uLnTx/>
              <a:uFillTx/>
              <a:latin typeface="+mn-lt"/>
              <a:ea typeface="+mn-ea"/>
              <a:cs typeface="+mn-cs"/>
            </a:rPr>
            <a:t>災害復旧事業</a:t>
          </a:r>
          <a:r>
            <a:rPr kumimoji="1" lang="ja-JP" altLang="en-US" sz="1100" b="0" i="0" u="none" strike="noStrike" kern="0" cap="none" spc="0" normalizeH="0" baseline="0" noProof="0">
              <a:ln>
                <a:noFill/>
              </a:ln>
              <a:solidFill>
                <a:prstClr val="black"/>
              </a:solidFill>
              <a:effectLst/>
              <a:uLnTx/>
              <a:uFillTx/>
              <a:latin typeface="+mn-lt"/>
              <a:ea typeface="+mn-ea"/>
              <a:cs typeface="+mn-cs"/>
            </a:rPr>
            <a:t>債の償還による公債費</a:t>
          </a:r>
          <a:r>
            <a:rPr kumimoji="1" lang="ja-JP" altLang="ja-JP" sz="1100" b="0" i="0" u="none" strike="noStrike" kern="0" cap="none" spc="0" normalizeH="0" baseline="0" noProof="0">
              <a:ln>
                <a:noFill/>
              </a:ln>
              <a:solidFill>
                <a:prstClr val="black"/>
              </a:solidFill>
              <a:effectLst/>
              <a:uLnTx/>
              <a:uFillTx/>
              <a:latin typeface="+mn-lt"/>
              <a:ea typeface="+mn-ea"/>
              <a:cs typeface="+mn-cs"/>
            </a:rPr>
            <a:t>が増えることから、</a:t>
          </a:r>
          <a:r>
            <a:rPr kumimoji="1" lang="ja-JP" altLang="en-US" sz="1100" b="0" i="0" u="none" strike="noStrike" kern="0" cap="none" spc="0" normalizeH="0" baseline="0" noProof="0">
              <a:ln>
                <a:noFill/>
              </a:ln>
              <a:solidFill>
                <a:prstClr val="black"/>
              </a:solidFill>
              <a:effectLst/>
              <a:uLnTx/>
              <a:uFillTx/>
              <a:latin typeface="+mn-lt"/>
              <a:ea typeface="+mn-ea"/>
              <a:cs typeface="+mn-cs"/>
            </a:rPr>
            <a:t>積極的な繰上償還を行うとともに、行政評価による事業の廃止・縮小に取り組む。</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63</xdr:row>
      <xdr:rowOff>170604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97396"/>
          <a:ext cx="838200" cy="47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64</xdr:row>
      <xdr:rowOff>23283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97396"/>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23283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754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74083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人件費は、</a:t>
          </a:r>
          <a:r>
            <a:rPr kumimoji="1" lang="ja-JP" altLang="ja-JP" sz="1100" b="0" i="0" u="none" strike="noStrike" kern="0" cap="none" spc="0" normalizeH="0" baseline="0" noProof="0">
              <a:ln>
                <a:noFill/>
              </a:ln>
              <a:solidFill>
                <a:prstClr val="black"/>
              </a:solidFill>
              <a:effectLst/>
              <a:uLnTx/>
              <a:uFillTx/>
              <a:latin typeface="+mn-lt"/>
              <a:ea typeface="+mn-ea"/>
              <a:cs typeface="+mn-cs"/>
            </a:rPr>
            <a:t>九州北部豪雨災害等の関連事業対応、</a:t>
          </a:r>
          <a:r>
            <a:rPr kumimoji="1" lang="ja-JP" altLang="en-US" sz="1100" b="0" i="0" u="none" strike="noStrike" kern="0" cap="none" spc="0" normalizeH="0" baseline="0" noProof="0">
              <a:ln>
                <a:noFill/>
              </a:ln>
              <a:solidFill>
                <a:prstClr val="black"/>
              </a:solidFill>
              <a:effectLst/>
              <a:uLnTx/>
              <a:uFillTx/>
              <a:latin typeface="+mn-lt"/>
              <a:ea typeface="+mn-ea"/>
              <a:cs typeface="+mn-cs"/>
            </a:rPr>
            <a:t>会計年度任用職員の処遇改善の影響で増加傾向にある。</a:t>
          </a:r>
          <a:r>
            <a:rPr kumimoji="1" lang="ja-JP" altLang="ja-JP" sz="1100" b="0" i="0" u="none" strike="noStrike" kern="0" cap="none" spc="0" normalizeH="0" baseline="0" noProof="0">
              <a:ln>
                <a:noFill/>
              </a:ln>
              <a:solidFill>
                <a:prstClr val="black"/>
              </a:solidFill>
              <a:effectLst/>
              <a:uLnTx/>
              <a:uFillTx/>
              <a:latin typeface="+mn-lt"/>
              <a:ea typeface="+mn-ea"/>
              <a:cs typeface="+mn-cs"/>
            </a:rPr>
            <a:t>また、物件費においても、</a:t>
          </a: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システム更新経費</a:t>
          </a:r>
          <a:r>
            <a:rPr kumimoji="1" lang="ja-JP" altLang="ja-JP" sz="1100" b="0" i="0" u="none" strike="noStrike" kern="0" cap="none" spc="0" normalizeH="0" baseline="0" noProof="0">
              <a:ln>
                <a:noFill/>
              </a:ln>
              <a:solidFill>
                <a:prstClr val="black"/>
              </a:solidFill>
              <a:effectLst/>
              <a:uLnTx/>
              <a:uFillTx/>
              <a:latin typeface="+mn-lt"/>
              <a:ea typeface="+mn-ea"/>
              <a:cs typeface="+mn-cs"/>
            </a:rPr>
            <a:t>や令和元年以降のふるさと応援寄付金の増に伴う必要経費の増により平成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年度以降、類似団体平均を上回る数値となっている。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今後も災害復旧事業を継続して行う必要があり、人件費・物件費の大幅な減額は見込まれないものの、職員定数の計画の見直しや災害復旧事業の精査等を行い最大限の適正化を図る。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40740</xdr:rowOff>
    </xdr:from>
    <xdr:to>
      <xdr:col>23</xdr:col>
      <xdr:colOff>133350</xdr:colOff>
      <xdr:row>84</xdr:row>
      <xdr:rowOff>149543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42540"/>
          <a:ext cx="838200" cy="10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40740</xdr:rowOff>
    </xdr:from>
    <xdr:to>
      <xdr:col>19</xdr:col>
      <xdr:colOff>133350</xdr:colOff>
      <xdr:row>84</xdr:row>
      <xdr:rowOff>41577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44254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41577</xdr:rowOff>
    </xdr:from>
    <xdr:to>
      <xdr:col>15</xdr:col>
      <xdr:colOff>82550</xdr:colOff>
      <xdr:row>84</xdr:row>
      <xdr:rowOff>58468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433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25643</xdr:rowOff>
    </xdr:from>
    <xdr:to>
      <xdr:col>11</xdr:col>
      <xdr:colOff>31750</xdr:colOff>
      <xdr:row>84</xdr:row>
      <xdr:rowOff>58468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2744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98743</xdr:rowOff>
    </xdr:from>
    <xdr:to>
      <xdr:col>23</xdr:col>
      <xdr:colOff>184150</xdr:colOff>
      <xdr:row>85</xdr:row>
      <xdr:rowOff>28893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70820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7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161390</xdr:rowOff>
    </xdr:from>
    <xdr:to>
      <xdr:col>19</xdr:col>
      <xdr:colOff>184150</xdr:colOff>
      <xdr:row>84</xdr:row>
      <xdr:rowOff>91540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76317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7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162227</xdr:rowOff>
    </xdr:from>
    <xdr:to>
      <xdr:col>15</xdr:col>
      <xdr:colOff>133350</xdr:colOff>
      <xdr:row>84</xdr:row>
      <xdr:rowOff>92377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77154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7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7668</xdr:rowOff>
    </xdr:from>
    <xdr:to>
      <xdr:col>11</xdr:col>
      <xdr:colOff>82550</xdr:colOff>
      <xdr:row>84</xdr:row>
      <xdr:rowOff>109268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94045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146293</xdr:rowOff>
    </xdr:from>
    <xdr:to>
      <xdr:col>7</xdr:col>
      <xdr:colOff>31750</xdr:colOff>
      <xdr:row>84</xdr:row>
      <xdr:rowOff>76443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61220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年度に国家公務員の制度に準じて給与制度の総合的見直しを実施して以降、平成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年７月九州北部豪雨災害対応のために任期付職員を採用するなど、職員数が増加する中、採用・退職、経験年数に係る職員構成が変動しているが、数値は横ばいで推移している。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年度も数値に増減はないが、引き続き、職員構成の変動による影響が生じるものと考えられる。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7</a:t>
          </a:r>
          <a:r>
            <a:rPr kumimoji="1" lang="ja-JP" altLang="ja-JP" sz="1000" b="0" i="0" u="none" strike="noStrike" kern="0" cap="none" spc="0" normalizeH="0" baseline="0" noProof="0">
              <a:ln>
                <a:noFill/>
              </a:ln>
              <a:solidFill>
                <a:prstClr val="black"/>
              </a:solidFill>
              <a:effectLst/>
              <a:uLnTx/>
              <a:uFillTx/>
              <a:latin typeface="+mn-lt"/>
              <a:ea typeface="+mn-ea"/>
              <a:cs typeface="+mn-cs"/>
            </a:rPr>
            <a:t>月の九州北部豪雨により、他の地方自治体等から職員派遣の支援を受けているものの、十分ではないため、一時的に職員定数の特例を設け、</a:t>
          </a:r>
          <a:r>
            <a:rPr kumimoji="1" lang="en-US" altLang="ja-JP" sz="1000" b="0" i="0" u="none" strike="noStrike" kern="0" cap="none" spc="0" normalizeH="0" baseline="0" noProof="0">
              <a:ln>
                <a:noFill/>
              </a:ln>
              <a:solidFill>
                <a:prstClr val="black"/>
              </a:solidFill>
              <a:effectLst/>
              <a:uLnTx/>
              <a:uFillTx/>
              <a:latin typeface="+mn-lt"/>
              <a:ea typeface="+mn-ea"/>
              <a:cs typeface="+mn-cs"/>
            </a:rPr>
            <a:t>100</a:t>
          </a:r>
          <a:r>
            <a:rPr kumimoji="1" lang="ja-JP" altLang="ja-JP" sz="1000" b="0" i="0" u="none" strike="noStrike" kern="0" cap="none" spc="0" normalizeH="0" baseline="0" noProof="0">
              <a:ln>
                <a:noFill/>
              </a:ln>
              <a:solidFill>
                <a:prstClr val="black"/>
              </a:solidFill>
              <a:effectLst/>
              <a:uLnTx/>
              <a:uFillTx/>
              <a:latin typeface="+mn-lt"/>
              <a:ea typeface="+mn-ea"/>
              <a:cs typeface="+mn-cs"/>
            </a:rPr>
            <a:t>人増員した。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したがって、復旧・復興業務の目途が付くまでの間は、特例定数の範囲内で正規職員の増員採用や任期付職員の採用等を行い業務に対応しているところであり、一定数の職員増が見込まれる。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このような状況において、令和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月</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日現在の職員数は</a:t>
          </a:r>
          <a:r>
            <a:rPr kumimoji="1" lang="en-US" altLang="ja-JP" sz="1000" b="0" i="0" u="none" strike="noStrike" kern="0" cap="none" spc="0" normalizeH="0" baseline="0" noProof="0">
              <a:ln>
                <a:noFill/>
              </a:ln>
              <a:solidFill>
                <a:prstClr val="black"/>
              </a:solidFill>
              <a:effectLst/>
              <a:uLnTx/>
              <a:uFillTx/>
              <a:latin typeface="+mn-lt"/>
              <a:ea typeface="+mn-ea"/>
              <a:cs typeface="+mn-cs"/>
            </a:rPr>
            <a:t>532</a:t>
          </a:r>
          <a:r>
            <a:rPr kumimoji="1" lang="ja-JP" altLang="ja-JP" sz="1000" b="0" i="0" u="none" strike="noStrike" kern="0" cap="none" spc="0" normalizeH="0" baseline="0" noProof="0">
              <a:ln>
                <a:noFill/>
              </a:ln>
              <a:solidFill>
                <a:prstClr val="black"/>
              </a:solidFill>
              <a:effectLst/>
              <a:uLnTx/>
              <a:uFillTx/>
              <a:latin typeface="+mn-lt"/>
              <a:ea typeface="+mn-ea"/>
              <a:cs typeface="+mn-cs"/>
            </a:rPr>
            <a:t>人（前年度比</a:t>
          </a:r>
          <a:r>
            <a:rPr kumimoji="1" lang="en-US" altLang="ja-JP" sz="1000" b="0" i="0" u="none" strike="noStrike" kern="0" cap="none" spc="0" normalizeH="0" baseline="0" noProof="0">
              <a:ln>
                <a:noFill/>
              </a:ln>
              <a:solidFill>
                <a:prstClr val="black"/>
              </a:solidFill>
              <a:effectLst/>
              <a:uLnTx/>
              <a:uFillTx/>
              <a:latin typeface="+mn-lt"/>
              <a:ea typeface="+mn-ea"/>
              <a:cs typeface="+mn-cs"/>
            </a:rPr>
            <a:t>±0</a:t>
          </a:r>
          <a:r>
            <a:rPr kumimoji="1" lang="ja-JP" altLang="ja-JP" sz="1000" b="0" i="0" u="none" strike="noStrike" kern="0" cap="none" spc="0" normalizeH="0" baseline="0" noProof="0">
              <a:ln>
                <a:noFill/>
              </a:ln>
              <a:solidFill>
                <a:prstClr val="black"/>
              </a:solidFill>
              <a:effectLst/>
              <a:uLnTx/>
              <a:uFillTx/>
              <a:latin typeface="+mn-lt"/>
              <a:ea typeface="+mn-ea"/>
              <a:cs typeface="+mn-cs"/>
            </a:rPr>
            <a:t>人）となっている。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6531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260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167640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123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61</xdr:row>
      <xdr:rowOff>153851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950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136616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99258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実質公債費比率は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8.6</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％となり、前年と比べて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0.6</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ポイントの減となっている。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000" b="0" i="0" u="none" strike="noStrike" kern="0" cap="none" spc="0" normalizeH="0" baseline="0" noProof="0">
              <a:ln>
                <a:noFill/>
              </a:ln>
              <a:solidFill>
                <a:prstClr val="black"/>
              </a:solidFill>
              <a:effectLst/>
              <a:uLnTx/>
              <a:uFillTx/>
              <a:latin typeface="+mn-lt"/>
              <a:ea typeface="+mn-ea"/>
              <a:cs typeface="+mn-cs"/>
            </a:rPr>
            <a:t>緊急防災減災事業債や過疎債</a:t>
          </a:r>
          <a:r>
            <a:rPr kumimoji="1" lang="ja-JP" altLang="ja-JP" sz="1000" b="0" i="0" u="none" strike="noStrike" kern="0" cap="none" spc="0" normalizeH="0" baseline="0" noProof="0">
              <a:ln>
                <a:noFill/>
              </a:ln>
              <a:solidFill>
                <a:prstClr val="black"/>
              </a:solidFill>
              <a:effectLst/>
              <a:uLnTx/>
              <a:uFillTx/>
              <a:latin typeface="+mn-lt"/>
              <a:ea typeface="+mn-ea"/>
              <a:cs typeface="+mn-cs"/>
            </a:rPr>
            <a:t>等</a:t>
          </a:r>
          <a:r>
            <a:rPr kumimoji="1" lang="ja-JP" altLang="en-US" sz="1000" b="0" i="0" u="none" strike="noStrike" kern="0" cap="none" spc="0" normalizeH="0" baseline="0" noProof="0">
              <a:ln>
                <a:noFill/>
              </a:ln>
              <a:solidFill>
                <a:prstClr val="black"/>
              </a:solidFill>
              <a:effectLst/>
              <a:uLnTx/>
              <a:uFillTx/>
              <a:latin typeface="+mn-lt"/>
              <a:ea typeface="+mn-ea"/>
              <a:cs typeface="+mn-cs"/>
            </a:rPr>
            <a:t>の起債</a:t>
          </a:r>
          <a:r>
            <a:rPr kumimoji="1" lang="ja-JP" altLang="ja-JP" sz="1000" b="0" i="0" u="none" strike="noStrike" kern="0" cap="none" spc="0" normalizeH="0" baseline="0" noProof="0">
              <a:ln>
                <a:noFill/>
              </a:ln>
              <a:solidFill>
                <a:prstClr val="black"/>
              </a:solidFill>
              <a:effectLst/>
              <a:uLnTx/>
              <a:uFillTx/>
              <a:latin typeface="+mn-lt"/>
              <a:ea typeface="+mn-ea"/>
              <a:cs typeface="+mn-cs"/>
            </a:rPr>
            <a:t>の償還が増加し</a:t>
          </a:r>
          <a:r>
            <a:rPr kumimoji="1" lang="ja-JP" altLang="en-US" sz="1000" b="0" i="0" u="none" strike="noStrike" kern="0" cap="none" spc="0" normalizeH="0" baseline="0" noProof="0">
              <a:ln>
                <a:noFill/>
              </a:ln>
              <a:solidFill>
                <a:prstClr val="black"/>
              </a:solidFill>
              <a:effectLst/>
              <a:uLnTx/>
              <a:uFillTx/>
              <a:latin typeface="+mn-lt"/>
              <a:ea typeface="+mn-ea"/>
              <a:cs typeface="+mn-cs"/>
            </a:rPr>
            <a:t>たことで、分子となる</a:t>
          </a:r>
          <a:r>
            <a:rPr kumimoji="1" lang="ja-JP" altLang="ja-JP" sz="1000" b="0" i="0" u="none" strike="noStrike" kern="0" cap="none" spc="0" normalizeH="0" baseline="0" noProof="0">
              <a:ln>
                <a:noFill/>
              </a:ln>
              <a:solidFill>
                <a:prstClr val="black"/>
              </a:solidFill>
              <a:effectLst/>
              <a:uLnTx/>
              <a:uFillTx/>
              <a:latin typeface="+mn-lt"/>
              <a:ea typeface="+mn-ea"/>
              <a:cs typeface="+mn-cs"/>
            </a:rPr>
            <a:t>償還額が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したことに加え、分母となる標準財政規模が</a:t>
          </a:r>
          <a:r>
            <a:rPr kumimoji="1" lang="ja-JP" altLang="en-US" sz="1000" b="0" i="0" u="none" strike="noStrike" kern="0" cap="none" spc="0" normalizeH="0" baseline="0" noProof="0">
              <a:ln>
                <a:noFill/>
              </a:ln>
              <a:solidFill>
                <a:prstClr val="black"/>
              </a:solidFill>
              <a:effectLst/>
              <a:uLnTx/>
              <a:uFillTx/>
              <a:latin typeface="+mn-lt"/>
              <a:ea typeface="+mn-ea"/>
              <a:cs typeface="+mn-cs"/>
            </a:rPr>
            <a:t>臨時財政対策債や普通交付税の減</a:t>
          </a:r>
          <a:r>
            <a:rPr kumimoji="1" lang="ja-JP" altLang="ja-JP" sz="1000" b="0" i="0" u="none" strike="noStrike" kern="0" cap="none" spc="0" normalizeH="0" baseline="0" noProof="0">
              <a:ln>
                <a:noFill/>
              </a:ln>
              <a:solidFill>
                <a:prstClr val="black"/>
              </a:solidFill>
              <a:effectLst/>
              <a:uLnTx/>
              <a:uFillTx/>
              <a:latin typeface="+mn-lt"/>
              <a:ea typeface="+mn-ea"/>
              <a:cs typeface="+mn-cs"/>
            </a:rPr>
            <a:t>の影響で</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しているため、単年度比率が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a:t>
          </a:r>
          <a:r>
            <a:rPr kumimoji="1" lang="ja-JP" altLang="en-US" sz="1000" b="0" i="0" u="none" strike="noStrike" kern="0" cap="none" spc="0" normalizeH="0" baseline="0" noProof="0">
              <a:ln>
                <a:noFill/>
              </a:ln>
              <a:solidFill>
                <a:prstClr val="black"/>
              </a:solidFill>
              <a:effectLst/>
              <a:uLnTx/>
              <a:uFillTx/>
              <a:latin typeface="+mn-lt"/>
              <a:ea typeface="+mn-ea"/>
              <a:cs typeface="+mn-cs"/>
            </a:rPr>
            <a:t>たものの３カ年平均で算出されるため実質公債費比率は減となっている。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また、災害復旧事業</a:t>
          </a:r>
          <a:r>
            <a:rPr kumimoji="1" lang="ja-JP" altLang="en-US" sz="1000" b="0" i="0" u="none" strike="noStrike" kern="0" cap="none" spc="0" normalizeH="0" baseline="0" noProof="0">
              <a:ln>
                <a:noFill/>
              </a:ln>
              <a:solidFill>
                <a:prstClr val="black"/>
              </a:solidFill>
              <a:effectLst/>
              <a:uLnTx/>
              <a:uFillTx/>
              <a:latin typeface="+mn-lt"/>
              <a:ea typeface="+mn-ea"/>
              <a:cs typeface="+mn-cs"/>
            </a:rPr>
            <a:t>や庁舎建設事業等の大型事業</a:t>
          </a:r>
          <a:r>
            <a:rPr kumimoji="1" lang="ja-JP" altLang="ja-JP" sz="1000" b="0" i="0" u="none" strike="noStrike" kern="0" cap="none" spc="0" normalizeH="0" baseline="0" noProof="0">
              <a:ln>
                <a:noFill/>
              </a:ln>
              <a:solidFill>
                <a:prstClr val="black"/>
              </a:solidFill>
              <a:effectLst/>
              <a:uLnTx/>
              <a:uFillTx/>
              <a:latin typeface="+mn-lt"/>
              <a:ea typeface="+mn-ea"/>
              <a:cs typeface="+mn-cs"/>
            </a:rPr>
            <a:t>に伴い、償還額の増が見込まれるため数値の悪化は避けられない状況である。今後は事業の選択をするとともに、交付税措置のある起債の活用に努める。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150888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1113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2419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42</xdr:row>
      <xdr:rowOff>2419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343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104926</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昨年度同様に、将来負担比率は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任意繰上償還により、地方債残高の減少に加え</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である基金（地域振興基金等）の増や交付税措置率の高い起債の借入を行っていることが主な要因である。現在行っている災害復旧事業に伴い、地方債の現在高の増や充当可能基金の減が見込まれるため数値の悪化は避けられない状況である。今後は事業の選択をするとともに、交付税措置のある起債の活用等により、将来負担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の悪化を抑えるよう努める。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93839</xdr:rowOff>
    </xdr:from>
    <xdr:to>
      <xdr:col>64</xdr:col>
      <xdr:colOff>152400</xdr:colOff>
      <xdr:row>15</xdr:row>
      <xdr:rowOff>23989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34166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給与等の見直しによる増等により前年度比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ポイントの増となっており、類似団体平均を上回っている。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るため経費の増が見込まれるが、定数管理の徹底を図り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汚泥再生処理センターの点検、電気料及び燃料費等</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による歳入の経常的一般財源等の</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による影響で前年度比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16</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54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54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43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年度は、障がい福祉サービス事業の増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今後も各福祉制度の受給増により扶助費の増嵩が想定されるため、審査等の適正化を進め、歳出抑制に努める。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101854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5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129286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5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56</xdr:row>
      <xdr:rowOff>85852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59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85852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67581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146829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後期高齢者医療給付費の増や</a:t>
          </a:r>
          <a:r>
            <a:rPr kumimoji="1" lang="ja-JP" altLang="ja-JP" sz="1100">
              <a:solidFill>
                <a:schemeClr val="dk1"/>
              </a:solidFill>
              <a:effectLst/>
              <a:latin typeface="+mn-lt"/>
              <a:ea typeface="+mn-ea"/>
              <a:cs typeface="+mn-cs"/>
            </a:rPr>
            <a:t>普通交付税・臨時財政対策債等の減による歳入の経常的一般財源等の縮小による影響</a:t>
          </a:r>
          <a:r>
            <a:rPr kumimoji="1" lang="ja-JP" altLang="en-US" sz="1100">
              <a:solidFill>
                <a:schemeClr val="dk1"/>
              </a:solidFill>
              <a:effectLst/>
              <a:latin typeface="+mn-lt"/>
              <a:ea typeface="+mn-ea"/>
              <a:cs typeface="+mn-cs"/>
            </a:rPr>
            <a:t>で前年比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後期高齢者医療事業、介護保険事業の特別会計への繰出金は増加傾向にあるため、事業見直し等により繰出金の抑制を図り、普通会計の負担を減らしていく必要がある。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28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xdr:rowOff>
    </xdr:from>
    <xdr:to>
      <xdr:col>78</xdr:col>
      <xdr:colOff>120650</xdr:colOff>
      <xdr:row>56</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122662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消防自動車及び消防指令システム更新に伴う公債費負担金の増による影響で前年度比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等行い、歳出の適正化に努める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46990</xdr:rowOff>
    </xdr:from>
    <xdr:to>
      <xdr:col>82</xdr:col>
      <xdr:colOff>107950</xdr:colOff>
      <xdr:row>38</xdr:row>
      <xdr:rowOff>121285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620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46990</xdr:rowOff>
    </xdr:from>
    <xdr:to>
      <xdr:col>78</xdr:col>
      <xdr:colOff>69850</xdr:colOff>
      <xdr:row>38</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62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70485</xdr:rowOff>
    </xdr:from>
    <xdr:to>
      <xdr:col>82</xdr:col>
      <xdr:colOff>158750</xdr:colOff>
      <xdr:row>39</xdr:row>
      <xdr:rowOff>635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42562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167640</xdr:rowOff>
    </xdr:from>
    <xdr:to>
      <xdr:col>78</xdr:col>
      <xdr:colOff>120650</xdr:colOff>
      <xdr:row>38</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82567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9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105427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ja-JP" altLang="en-US"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要因として、緊急防災減災事業債や</a:t>
          </a:r>
          <a:r>
            <a:rPr kumimoji="1" lang="ja-JP" altLang="en-US" sz="1100">
              <a:solidFill>
                <a:schemeClr val="dk1"/>
              </a:solidFill>
              <a:effectLst/>
              <a:latin typeface="+mn-lt"/>
              <a:ea typeface="+mn-ea"/>
              <a:cs typeface="+mn-cs"/>
            </a:rPr>
            <a:t>過疎</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の増が</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今後、災害復旧事業債や庁舎建設事業等の大型事業の償還額の増加が見込まれるため、投資事業を厳密に精査し、起債額の抑制に努める。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143329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755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7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34471</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64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155121</xdr:rowOff>
    </xdr:from>
    <xdr:to>
      <xdr:col>6</xdr:col>
      <xdr:colOff>171450</xdr:colOff>
      <xdr:row>76</xdr:row>
      <xdr:rowOff>85271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95449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回っており、前年度比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となっている。これは分子となる経常経費等一般財源において、</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物件費、補助費等が増</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分母となる経常的一般財源等が普通交付税・臨時財政対策債等の減により</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134620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8382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76</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838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27939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88917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144861</xdr:rowOff>
    </xdr:from>
    <xdr:to>
      <xdr:col>29</xdr:col>
      <xdr:colOff>127000</xdr:colOff>
      <xdr:row>15</xdr:row>
      <xdr:rowOff>152390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64236"/>
          <a:ext cx="6477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152390</xdr:rowOff>
    </xdr:from>
    <xdr:to>
      <xdr:col>26</xdr:col>
      <xdr:colOff>50800</xdr:colOff>
      <xdr:row>15</xdr:row>
      <xdr:rowOff>152512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1765"/>
          <a:ext cx="698500" cy="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152512</xdr:rowOff>
    </xdr:from>
    <xdr:to>
      <xdr:col>22</xdr:col>
      <xdr:colOff>114300</xdr:colOff>
      <xdr:row>16</xdr:row>
      <xdr:rowOff>69926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1887"/>
          <a:ext cx="698500" cy="88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69926</xdr:rowOff>
    </xdr:from>
    <xdr:to>
      <xdr:col>18</xdr:col>
      <xdr:colOff>177800</xdr:colOff>
      <xdr:row>16</xdr:row>
      <xdr:rowOff>122504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60751"/>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94061</xdr:rowOff>
    </xdr:from>
    <xdr:to>
      <xdr:col>29</xdr:col>
      <xdr:colOff>177800</xdr:colOff>
      <xdr:row>16</xdr:row>
      <xdr:rowOff>24211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1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110588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101590</xdr:rowOff>
    </xdr:from>
    <xdr:to>
      <xdr:col>26</xdr:col>
      <xdr:colOff>101600</xdr:colOff>
      <xdr:row>16</xdr:row>
      <xdr:rowOff>31740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41917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101712</xdr:rowOff>
    </xdr:from>
    <xdr:to>
      <xdr:col>22</xdr:col>
      <xdr:colOff>165100</xdr:colOff>
      <xdr:row>16</xdr:row>
      <xdr:rowOff>31862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42039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8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19126</xdr:rowOff>
    </xdr:from>
    <xdr:to>
      <xdr:col>19</xdr:col>
      <xdr:colOff>38100</xdr:colOff>
      <xdr:row>16</xdr:row>
      <xdr:rowOff>120726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0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130903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71704</xdr:rowOff>
    </xdr:from>
    <xdr:to>
      <xdr:col>15</xdr:col>
      <xdr:colOff>101600</xdr:colOff>
      <xdr:row>17</xdr:row>
      <xdr:rowOff>1854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6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286693</xdr:rowOff>
    </xdr:from>
    <xdr:to>
      <xdr:col>29</xdr:col>
      <xdr:colOff>127000</xdr:colOff>
      <xdr:row>36</xdr:row>
      <xdr:rowOff>7834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7043"/>
          <a:ext cx="647700" cy="6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272977</xdr:rowOff>
    </xdr:from>
    <xdr:to>
      <xdr:col>26</xdr:col>
      <xdr:colOff>50800</xdr:colOff>
      <xdr:row>36</xdr:row>
      <xdr:rowOff>7834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3327"/>
          <a:ext cx="6985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212856</xdr:rowOff>
    </xdr:from>
    <xdr:to>
      <xdr:col>22</xdr:col>
      <xdr:colOff>114300</xdr:colOff>
      <xdr:row>35</xdr:row>
      <xdr:rowOff>272977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23206"/>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212856</xdr:rowOff>
    </xdr:from>
    <xdr:to>
      <xdr:col>18</xdr:col>
      <xdr:colOff>177800</xdr:colOff>
      <xdr:row>36</xdr:row>
      <xdr:rowOff>14170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3206"/>
          <a:ext cx="698500" cy="14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235893</xdr:rowOff>
    </xdr:from>
    <xdr:to>
      <xdr:col>29</xdr:col>
      <xdr:colOff>177800</xdr:colOff>
      <xdr:row>35</xdr:row>
      <xdr:rowOff>337493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207970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299934</xdr:rowOff>
    </xdr:from>
    <xdr:to>
      <xdr:col>26</xdr:col>
      <xdr:colOff>101600</xdr:colOff>
      <xdr:row>36</xdr:row>
      <xdr:rowOff>58634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43411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96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222177</xdr:rowOff>
    </xdr:from>
    <xdr:to>
      <xdr:col>22</xdr:col>
      <xdr:colOff>165100</xdr:colOff>
      <xdr:row>35</xdr:row>
      <xdr:rowOff>323777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333954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162056</xdr:rowOff>
    </xdr:from>
    <xdr:to>
      <xdr:col>19</xdr:col>
      <xdr:colOff>38100</xdr:colOff>
      <xdr:row>35</xdr:row>
      <xdr:rowOff>263656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273833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306270</xdr:rowOff>
    </xdr:from>
    <xdr:to>
      <xdr:col>15</xdr:col>
      <xdr:colOff>101600</xdr:colOff>
      <xdr:row>36</xdr:row>
      <xdr:rowOff>64970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88379</xdr:rowOff>
    </xdr:from>
    <xdr:to>
      <xdr:col>24</xdr:col>
      <xdr:colOff>63500</xdr:colOff>
      <xdr:row>34</xdr:row>
      <xdr:rowOff>88862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7679"/>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82855</xdr:rowOff>
    </xdr:from>
    <xdr:to>
      <xdr:col>19</xdr:col>
      <xdr:colOff>177800</xdr:colOff>
      <xdr:row>34</xdr:row>
      <xdr:rowOff>88862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12155"/>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82855</xdr:rowOff>
    </xdr:from>
    <xdr:to>
      <xdr:col>15</xdr:col>
      <xdr:colOff>50800</xdr:colOff>
      <xdr:row>35</xdr:row>
      <xdr:rowOff>98781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2155"/>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98781</xdr:rowOff>
    </xdr:from>
    <xdr:to>
      <xdr:col>10</xdr:col>
      <xdr:colOff>114300</xdr:colOff>
      <xdr:row>35</xdr:row>
      <xdr:rowOff>118313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99531"/>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37579</xdr:rowOff>
    </xdr:from>
    <xdr:to>
      <xdr:col>24</xdr:col>
      <xdr:colOff>114300</xdr:colOff>
      <xdr:row>34</xdr:row>
      <xdr:rowOff>139179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60456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38062</xdr:rowOff>
    </xdr:from>
    <xdr:to>
      <xdr:col>20</xdr:col>
      <xdr:colOff>38100</xdr:colOff>
      <xdr:row>34</xdr:row>
      <xdr:rowOff>139662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156189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32055</xdr:rowOff>
    </xdr:from>
    <xdr:to>
      <xdr:col>15</xdr:col>
      <xdr:colOff>101600</xdr:colOff>
      <xdr:row>34</xdr:row>
      <xdr:rowOff>133655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150182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47981</xdr:rowOff>
    </xdr:from>
    <xdr:to>
      <xdr:col>10</xdr:col>
      <xdr:colOff>165100</xdr:colOff>
      <xdr:row>35</xdr:row>
      <xdr:rowOff>149581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166108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67513</xdr:rowOff>
    </xdr:from>
    <xdr:to>
      <xdr:col>6</xdr:col>
      <xdr:colOff>38100</xdr:colOff>
      <xdr:row>35</xdr:row>
      <xdr:rowOff>169113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99433</xdr:rowOff>
    </xdr:from>
    <xdr:to>
      <xdr:col>24</xdr:col>
      <xdr:colOff>63500</xdr:colOff>
      <xdr:row>54</xdr:row>
      <xdr:rowOff>138949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86283"/>
          <a:ext cx="838200" cy="2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138949</xdr:rowOff>
    </xdr:from>
    <xdr:to>
      <xdr:col>19</xdr:col>
      <xdr:colOff>177800</xdr:colOff>
      <xdr:row>54</xdr:row>
      <xdr:rowOff>142721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9724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62891</xdr:rowOff>
    </xdr:from>
    <xdr:to>
      <xdr:col>15</xdr:col>
      <xdr:colOff>50800</xdr:colOff>
      <xdr:row>54</xdr:row>
      <xdr:rowOff>142721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149741"/>
          <a:ext cx="889000" cy="2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62891</xdr:rowOff>
    </xdr:from>
    <xdr:to>
      <xdr:col>10</xdr:col>
      <xdr:colOff>114300</xdr:colOff>
      <xdr:row>53</xdr:row>
      <xdr:rowOff>83465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14974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48633</xdr:rowOff>
    </xdr:from>
    <xdr:to>
      <xdr:col>24</xdr:col>
      <xdr:colOff>114300</xdr:colOff>
      <xdr:row>53</xdr:row>
      <xdr:rowOff>150233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71510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88149</xdr:rowOff>
    </xdr:from>
    <xdr:to>
      <xdr:col>20</xdr:col>
      <xdr:colOff>38100</xdr:colOff>
      <xdr:row>55</xdr:row>
      <xdr:rowOff>18299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34826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91921</xdr:rowOff>
    </xdr:from>
    <xdr:to>
      <xdr:col>15</xdr:col>
      <xdr:colOff>101600</xdr:colOff>
      <xdr:row>55</xdr:row>
      <xdr:rowOff>22071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38598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12091</xdr:rowOff>
    </xdr:from>
    <xdr:to>
      <xdr:col>10</xdr:col>
      <xdr:colOff>165100</xdr:colOff>
      <xdr:row>53</xdr:row>
      <xdr:rowOff>113691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130218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8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32665</xdr:rowOff>
    </xdr:from>
    <xdr:to>
      <xdr:col>6</xdr:col>
      <xdr:colOff>38100</xdr:colOff>
      <xdr:row>53</xdr:row>
      <xdr:rowOff>134265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150792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88402</xdr:rowOff>
    </xdr:from>
    <xdr:to>
      <xdr:col>24</xdr:col>
      <xdr:colOff>63500</xdr:colOff>
      <xdr:row>78</xdr:row>
      <xdr:rowOff>92289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6150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92289</xdr:rowOff>
    </xdr:from>
    <xdr:to>
      <xdr:col>19</xdr:col>
      <xdr:colOff>177800</xdr:colOff>
      <xdr:row>78</xdr:row>
      <xdr:rowOff>92380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6538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84699</xdr:rowOff>
    </xdr:from>
    <xdr:to>
      <xdr:col>15</xdr:col>
      <xdr:colOff>50800</xdr:colOff>
      <xdr:row>78</xdr:row>
      <xdr:rowOff>92380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5779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84241</xdr:rowOff>
    </xdr:from>
    <xdr:to>
      <xdr:col>10</xdr:col>
      <xdr:colOff>114300</xdr:colOff>
      <xdr:row>78</xdr:row>
      <xdr:rowOff>84699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5734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37602</xdr:rowOff>
    </xdr:from>
    <xdr:to>
      <xdr:col>24</xdr:col>
      <xdr:colOff>114300</xdr:colOff>
      <xdr:row>78</xdr:row>
      <xdr:rowOff>139202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123979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41489</xdr:rowOff>
    </xdr:from>
    <xdr:to>
      <xdr:col>20</xdr:col>
      <xdr:colOff>38100</xdr:colOff>
      <xdr:row>78</xdr:row>
      <xdr:rowOff>143089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134216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0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41580</xdr:rowOff>
    </xdr:from>
    <xdr:to>
      <xdr:col>15</xdr:col>
      <xdr:colOff>101600</xdr:colOff>
      <xdr:row>78</xdr:row>
      <xdr:rowOff>143180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33899</xdr:rowOff>
    </xdr:from>
    <xdr:to>
      <xdr:col>10</xdr:col>
      <xdr:colOff>165100</xdr:colOff>
      <xdr:row>78</xdr:row>
      <xdr:rowOff>135499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126626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33441</xdr:rowOff>
    </xdr:from>
    <xdr:to>
      <xdr:col>6</xdr:col>
      <xdr:colOff>38100</xdr:colOff>
      <xdr:row>78</xdr:row>
      <xdr:rowOff>135041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126168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166556</xdr:rowOff>
    </xdr:from>
    <xdr:to>
      <xdr:col>24</xdr:col>
      <xdr:colOff>63500</xdr:colOff>
      <xdr:row>96</xdr:row>
      <xdr:rowOff>11988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54306"/>
          <a:ext cx="8382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166556</xdr:rowOff>
    </xdr:from>
    <xdr:to>
      <xdr:col>19</xdr:col>
      <xdr:colOff>177800</xdr:colOff>
      <xdr:row>97</xdr:row>
      <xdr:rowOff>9496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54306"/>
          <a:ext cx="889000" cy="1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9496</xdr:rowOff>
    </xdr:from>
    <xdr:to>
      <xdr:col>15</xdr:col>
      <xdr:colOff>50800</xdr:colOff>
      <xdr:row>97</xdr:row>
      <xdr:rowOff>29449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014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29449</xdr:rowOff>
    </xdr:from>
    <xdr:to>
      <xdr:col>10</xdr:col>
      <xdr:colOff>114300</xdr:colOff>
      <xdr:row>97</xdr:row>
      <xdr:rowOff>109003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60099"/>
          <a:ext cx="8890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132638</xdr:rowOff>
    </xdr:from>
    <xdr:to>
      <xdr:col>24</xdr:col>
      <xdr:colOff>114300</xdr:colOff>
      <xdr:row>96</xdr:row>
      <xdr:rowOff>62788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155515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115756</xdr:rowOff>
    </xdr:from>
    <xdr:to>
      <xdr:col>20</xdr:col>
      <xdr:colOff>38100</xdr:colOff>
      <xdr:row>96</xdr:row>
      <xdr:rowOff>45906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37033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9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130146</xdr:rowOff>
    </xdr:from>
    <xdr:to>
      <xdr:col>15</xdr:col>
      <xdr:colOff>101600</xdr:colOff>
      <xdr:row>97</xdr:row>
      <xdr:rowOff>60296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51423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150099</xdr:rowOff>
    </xdr:from>
    <xdr:to>
      <xdr:col>10</xdr:col>
      <xdr:colOff>165100</xdr:colOff>
      <xdr:row>97</xdr:row>
      <xdr:rowOff>80249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58203</xdr:rowOff>
    </xdr:from>
    <xdr:to>
      <xdr:col>6</xdr:col>
      <xdr:colOff>38100</xdr:colOff>
      <xdr:row>97</xdr:row>
      <xdr:rowOff>159803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40422</xdr:rowOff>
    </xdr:from>
    <xdr:to>
      <xdr:col>55</xdr:col>
      <xdr:colOff>0</xdr:colOff>
      <xdr:row>36</xdr:row>
      <xdr:rowOff>86132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2622"/>
          <a:ext cx="838200" cy="4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36547</xdr:rowOff>
    </xdr:from>
    <xdr:to>
      <xdr:col>50</xdr:col>
      <xdr:colOff>114300</xdr:colOff>
      <xdr:row>36</xdr:row>
      <xdr:rowOff>86132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80047"/>
          <a:ext cx="889000" cy="10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135210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36547</xdr:rowOff>
    </xdr:from>
    <xdr:to>
      <xdr:col>45</xdr:col>
      <xdr:colOff>177800</xdr:colOff>
      <xdr:row>37</xdr:row>
      <xdr:rowOff>24224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80047"/>
          <a:ext cx="889000" cy="11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109879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152219</xdr:rowOff>
    </xdr:from>
    <xdr:to>
      <xdr:col>41</xdr:col>
      <xdr:colOff>50800</xdr:colOff>
      <xdr:row>37</xdr:row>
      <xdr:rowOff>24224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24419"/>
          <a:ext cx="8890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161072</xdr:rowOff>
    </xdr:from>
    <xdr:to>
      <xdr:col>55</xdr:col>
      <xdr:colOff>50800</xdr:colOff>
      <xdr:row>36</xdr:row>
      <xdr:rowOff>91222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12499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35332</xdr:rowOff>
    </xdr:from>
    <xdr:to>
      <xdr:col>50</xdr:col>
      <xdr:colOff>165100</xdr:colOff>
      <xdr:row>36</xdr:row>
      <xdr:rowOff>136932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153459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157197</xdr:rowOff>
    </xdr:from>
    <xdr:to>
      <xdr:col>46</xdr:col>
      <xdr:colOff>38100</xdr:colOff>
      <xdr:row>30</xdr:row>
      <xdr:rowOff>87347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103874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144874</xdr:rowOff>
    </xdr:from>
    <xdr:to>
      <xdr:col>41</xdr:col>
      <xdr:colOff>101600</xdr:colOff>
      <xdr:row>37</xdr:row>
      <xdr:rowOff>75024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91551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101419</xdr:rowOff>
    </xdr:from>
    <xdr:to>
      <xdr:col>36</xdr:col>
      <xdr:colOff>165100</xdr:colOff>
      <xdr:row>37</xdr:row>
      <xdr:rowOff>31569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48096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158191</xdr:rowOff>
    </xdr:from>
    <xdr:to>
      <xdr:col>55</xdr:col>
      <xdr:colOff>0</xdr:colOff>
      <xdr:row>56</xdr:row>
      <xdr:rowOff>106794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87941"/>
          <a:ext cx="8382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88595</xdr:rowOff>
    </xdr:from>
    <xdr:to>
      <xdr:col>50</xdr:col>
      <xdr:colOff>114300</xdr:colOff>
      <xdr:row>55</xdr:row>
      <xdr:rowOff>158191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18345"/>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58827</xdr:rowOff>
    </xdr:from>
    <xdr:to>
      <xdr:col>45</xdr:col>
      <xdr:colOff>177800</xdr:colOff>
      <xdr:row>55</xdr:row>
      <xdr:rowOff>88595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488577"/>
          <a:ext cx="889000" cy="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58827</xdr:rowOff>
    </xdr:from>
    <xdr:to>
      <xdr:col>41</xdr:col>
      <xdr:colOff>50800</xdr:colOff>
      <xdr:row>55</xdr:row>
      <xdr:rowOff>72416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8857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55994</xdr:rowOff>
    </xdr:from>
    <xdr:to>
      <xdr:col>55</xdr:col>
      <xdr:colOff>50800</xdr:colOff>
      <xdr:row>56</xdr:row>
      <xdr:rowOff>157594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34421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107391</xdr:rowOff>
    </xdr:from>
    <xdr:to>
      <xdr:col>50</xdr:col>
      <xdr:colOff>165100</xdr:colOff>
      <xdr:row>56</xdr:row>
      <xdr:rowOff>37541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54068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37795</xdr:rowOff>
    </xdr:from>
    <xdr:to>
      <xdr:col>46</xdr:col>
      <xdr:colOff>38100</xdr:colOff>
      <xdr:row>55</xdr:row>
      <xdr:rowOff>139395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155922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8027</xdr:rowOff>
    </xdr:from>
    <xdr:to>
      <xdr:col>41</xdr:col>
      <xdr:colOff>101600</xdr:colOff>
      <xdr:row>55</xdr:row>
      <xdr:rowOff>109627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126154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1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21616</xdr:rowOff>
    </xdr:from>
    <xdr:to>
      <xdr:col>36</xdr:col>
      <xdr:colOff>165100</xdr:colOff>
      <xdr:row>55</xdr:row>
      <xdr:rowOff>123216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139743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74461</xdr:rowOff>
    </xdr:from>
    <xdr:to>
      <xdr:col>55</xdr:col>
      <xdr:colOff>0</xdr:colOff>
      <xdr:row>78</xdr:row>
      <xdr:rowOff>114985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47561"/>
          <a:ext cx="838200" cy="4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50381</xdr:rowOff>
    </xdr:from>
    <xdr:to>
      <xdr:col>50</xdr:col>
      <xdr:colOff>114300</xdr:colOff>
      <xdr:row>78</xdr:row>
      <xdr:rowOff>74461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23481"/>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82220</xdr:rowOff>
    </xdr:from>
    <xdr:to>
      <xdr:col>45</xdr:col>
      <xdr:colOff>177800</xdr:colOff>
      <xdr:row>78</xdr:row>
      <xdr:rowOff>50381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83870"/>
          <a:ext cx="889000" cy="1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5562</xdr:rowOff>
    </xdr:from>
    <xdr:to>
      <xdr:col>41</xdr:col>
      <xdr:colOff>50800</xdr:colOff>
      <xdr:row>77</xdr:row>
      <xdr:rowOff>82220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07212"/>
          <a:ext cx="8890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64185</xdr:rowOff>
    </xdr:from>
    <xdr:to>
      <xdr:col>55</xdr:col>
      <xdr:colOff>50800</xdr:colOff>
      <xdr:row>78</xdr:row>
      <xdr:rowOff>165785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150562</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23661</xdr:rowOff>
    </xdr:from>
    <xdr:to>
      <xdr:col>50</xdr:col>
      <xdr:colOff>165100</xdr:colOff>
      <xdr:row>78</xdr:row>
      <xdr:rowOff>125261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116388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171031</xdr:rowOff>
    </xdr:from>
    <xdr:to>
      <xdr:col>46</xdr:col>
      <xdr:colOff>38100</xdr:colOff>
      <xdr:row>78</xdr:row>
      <xdr:rowOff>101181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92308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31420</xdr:rowOff>
    </xdr:from>
    <xdr:to>
      <xdr:col>41</xdr:col>
      <xdr:colOff>101600</xdr:colOff>
      <xdr:row>77</xdr:row>
      <xdr:rowOff>133020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149547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126212</xdr:rowOff>
    </xdr:from>
    <xdr:to>
      <xdr:col>36</xdr:col>
      <xdr:colOff>165100</xdr:colOff>
      <xdr:row>77</xdr:row>
      <xdr:rowOff>56362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72889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170642</xdr:rowOff>
    </xdr:from>
    <xdr:to>
      <xdr:col>55</xdr:col>
      <xdr:colOff>0</xdr:colOff>
      <xdr:row>95</xdr:row>
      <xdr:rowOff>103761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286942"/>
          <a:ext cx="8382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170642</xdr:rowOff>
    </xdr:from>
    <xdr:to>
      <xdr:col>50</xdr:col>
      <xdr:colOff>114300</xdr:colOff>
      <xdr:row>95</xdr:row>
      <xdr:rowOff>17759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86942"/>
          <a:ext cx="8890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17759</xdr:rowOff>
    </xdr:from>
    <xdr:to>
      <xdr:col>45</xdr:col>
      <xdr:colOff>177800</xdr:colOff>
      <xdr:row>95</xdr:row>
      <xdr:rowOff>168945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05509"/>
          <a:ext cx="889000" cy="1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168945</xdr:rowOff>
    </xdr:from>
    <xdr:to>
      <xdr:col>41</xdr:col>
      <xdr:colOff>50800</xdr:colOff>
      <xdr:row>97</xdr:row>
      <xdr:rowOff>55804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56695"/>
          <a:ext cx="889000" cy="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52961</xdr:rowOff>
    </xdr:from>
    <xdr:to>
      <xdr:col>55</xdr:col>
      <xdr:colOff>50800</xdr:colOff>
      <xdr:row>95</xdr:row>
      <xdr:rowOff>154561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75838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119842</xdr:rowOff>
    </xdr:from>
    <xdr:to>
      <xdr:col>50</xdr:col>
      <xdr:colOff>165100</xdr:colOff>
      <xdr:row>95</xdr:row>
      <xdr:rowOff>49992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66519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138409</xdr:rowOff>
    </xdr:from>
    <xdr:to>
      <xdr:col>46</xdr:col>
      <xdr:colOff>38100</xdr:colOff>
      <xdr:row>95</xdr:row>
      <xdr:rowOff>68559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85086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118145</xdr:rowOff>
    </xdr:from>
    <xdr:to>
      <xdr:col>41</xdr:col>
      <xdr:colOff>101600</xdr:colOff>
      <xdr:row>96</xdr:row>
      <xdr:rowOff>48295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39422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4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5004</xdr:rowOff>
    </xdr:from>
    <xdr:to>
      <xdr:col>36</xdr:col>
      <xdr:colOff>165100</xdr:colOff>
      <xdr:row>97</xdr:row>
      <xdr:rowOff>106604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97731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32560</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6033310"/>
          <a:ext cx="1269" cy="62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150687</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8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32560</xdr:rowOff>
    </xdr:from>
    <xdr:to>
      <xdr:col>86</xdr:col>
      <xdr:colOff>25400</xdr:colOff>
      <xdr:row>35</xdr:row>
      <xdr:rowOff>32560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0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39802</xdr:rowOff>
    </xdr:from>
    <xdr:to>
      <xdr:col>85</xdr:col>
      <xdr:colOff>127000</xdr:colOff>
      <xdr:row>35</xdr:row>
      <xdr:rowOff>43121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5526202"/>
          <a:ext cx="838200" cy="5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23036</xdr:rowOff>
    </xdr:from>
    <xdr:to>
      <xdr:col>85</xdr:col>
      <xdr:colOff>177800</xdr:colOff>
      <xdr:row>38</xdr:row>
      <xdr:rowOff>124636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34818</xdr:rowOff>
    </xdr:from>
    <xdr:to>
      <xdr:col>81</xdr:col>
      <xdr:colOff>50800</xdr:colOff>
      <xdr:row>32</xdr:row>
      <xdr:rowOff>39802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521218"/>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169194</xdr:rowOff>
    </xdr:from>
    <xdr:to>
      <xdr:col>81</xdr:col>
      <xdr:colOff>101600</xdr:colOff>
      <xdr:row>38</xdr:row>
      <xdr:rowOff>99344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1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90471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48196</xdr:rowOff>
    </xdr:from>
    <xdr:to>
      <xdr:col>76</xdr:col>
      <xdr:colOff>114300</xdr:colOff>
      <xdr:row>32</xdr:row>
      <xdr:rowOff>34818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5363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17659</xdr:rowOff>
    </xdr:from>
    <xdr:to>
      <xdr:col>76</xdr:col>
      <xdr:colOff>165100</xdr:colOff>
      <xdr:row>38</xdr:row>
      <xdr:rowOff>119259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110386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123927</xdr:rowOff>
    </xdr:from>
    <xdr:to>
      <xdr:col>71</xdr:col>
      <xdr:colOff>177800</xdr:colOff>
      <xdr:row>31</xdr:row>
      <xdr:rowOff>48196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5267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17952</xdr:rowOff>
    </xdr:from>
    <xdr:to>
      <xdr:col>72</xdr:col>
      <xdr:colOff>38100</xdr:colOff>
      <xdr:row>38</xdr:row>
      <xdr:rowOff>119552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110679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35060</xdr:rowOff>
    </xdr:from>
    <xdr:to>
      <xdr:col>67</xdr:col>
      <xdr:colOff>101600</xdr:colOff>
      <xdr:row>38</xdr:row>
      <xdr:rowOff>136660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127787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163771</xdr:rowOff>
    </xdr:from>
    <xdr:to>
      <xdr:col>85</xdr:col>
      <xdr:colOff>177800</xdr:colOff>
      <xdr:row>35</xdr:row>
      <xdr:rowOff>93921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106237</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9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160452</xdr:rowOff>
    </xdr:from>
    <xdr:to>
      <xdr:col>81</xdr:col>
      <xdr:colOff>101600</xdr:colOff>
      <xdr:row>32</xdr:row>
      <xdr:rowOff>90602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5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107129</xdr:rowOff>
    </xdr:from>
    <xdr:ext cx="59901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181795" y="525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155468</xdr:rowOff>
    </xdr:from>
    <xdr:to>
      <xdr:col>76</xdr:col>
      <xdr:colOff>165100</xdr:colOff>
      <xdr:row>32</xdr:row>
      <xdr:rowOff>85618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102145</xdr:rowOff>
    </xdr:from>
    <xdr:ext cx="59901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292795" y="524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168846</xdr:rowOff>
    </xdr:from>
    <xdr:to>
      <xdr:col>72</xdr:col>
      <xdr:colOff>38100</xdr:colOff>
      <xdr:row>31</xdr:row>
      <xdr:rowOff>98996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115523</xdr:rowOff>
    </xdr:from>
    <xdr:ext cx="59901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03795" y="508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73127</xdr:rowOff>
    </xdr:from>
    <xdr:to>
      <xdr:col>67</xdr:col>
      <xdr:colOff>101600</xdr:colOff>
      <xdr:row>31</xdr:row>
      <xdr:rowOff>3277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19804</xdr:rowOff>
    </xdr:from>
    <xdr:ext cx="59901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14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22134</xdr:rowOff>
    </xdr:from>
    <xdr:to>
      <xdr:col>85</xdr:col>
      <xdr:colOff>127000</xdr:colOff>
      <xdr:row>73</xdr:row>
      <xdr:rowOff>34430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537984"/>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34430</xdr:rowOff>
    </xdr:from>
    <xdr:to>
      <xdr:col>81</xdr:col>
      <xdr:colOff>50800</xdr:colOff>
      <xdr:row>74</xdr:row>
      <xdr:rowOff>20893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550280"/>
          <a:ext cx="889000" cy="1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20893</xdr:rowOff>
    </xdr:from>
    <xdr:to>
      <xdr:col>76</xdr:col>
      <xdr:colOff>114300</xdr:colOff>
      <xdr:row>75</xdr:row>
      <xdr:rowOff>49730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08193"/>
          <a:ext cx="889000" cy="20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49730</xdr:rowOff>
    </xdr:from>
    <xdr:to>
      <xdr:col>71</xdr:col>
      <xdr:colOff>177800</xdr:colOff>
      <xdr:row>76</xdr:row>
      <xdr:rowOff>111632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08480"/>
          <a:ext cx="889000" cy="2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142784</xdr:rowOff>
    </xdr:from>
    <xdr:to>
      <xdr:col>85</xdr:col>
      <xdr:colOff>177800</xdr:colOff>
      <xdr:row>73</xdr:row>
      <xdr:rowOff>72934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4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165661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3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155080</xdr:rowOff>
    </xdr:from>
    <xdr:to>
      <xdr:col>81</xdr:col>
      <xdr:colOff>101600</xdr:colOff>
      <xdr:row>73</xdr:row>
      <xdr:rowOff>85230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4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101757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2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141543</xdr:rowOff>
    </xdr:from>
    <xdr:to>
      <xdr:col>76</xdr:col>
      <xdr:colOff>165100</xdr:colOff>
      <xdr:row>74</xdr:row>
      <xdr:rowOff>71693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6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88220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4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170380</xdr:rowOff>
    </xdr:from>
    <xdr:to>
      <xdr:col>72</xdr:col>
      <xdr:colOff>38100</xdr:colOff>
      <xdr:row>75</xdr:row>
      <xdr:rowOff>100530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117057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60832</xdr:rowOff>
    </xdr:from>
    <xdr:to>
      <xdr:col>67</xdr:col>
      <xdr:colOff>101600</xdr:colOff>
      <xdr:row>76</xdr:row>
      <xdr:rowOff>162432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0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153559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1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73616</xdr:rowOff>
    </xdr:from>
    <xdr:to>
      <xdr:col>85</xdr:col>
      <xdr:colOff>127000</xdr:colOff>
      <xdr:row>92</xdr:row>
      <xdr:rowOff>64833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5675566"/>
          <a:ext cx="838200" cy="16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73616</xdr:rowOff>
    </xdr:from>
    <xdr:to>
      <xdr:col>81</xdr:col>
      <xdr:colOff>50800</xdr:colOff>
      <xdr:row>92</xdr:row>
      <xdr:rowOff>81807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5675566"/>
          <a:ext cx="889000" cy="1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81807</xdr:rowOff>
    </xdr:from>
    <xdr:to>
      <xdr:col>76</xdr:col>
      <xdr:colOff>114300</xdr:colOff>
      <xdr:row>93</xdr:row>
      <xdr:rowOff>9246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5855207"/>
          <a:ext cx="889000" cy="9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9246</xdr:rowOff>
    </xdr:from>
    <xdr:to>
      <xdr:col>71</xdr:col>
      <xdr:colOff>177800</xdr:colOff>
      <xdr:row>94</xdr:row>
      <xdr:rowOff>124803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5954096"/>
          <a:ext cx="889000" cy="2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14033</xdr:rowOff>
    </xdr:from>
    <xdr:to>
      <xdr:col>85</xdr:col>
      <xdr:colOff>177800</xdr:colOff>
      <xdr:row>92</xdr:row>
      <xdr:rowOff>115633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7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36910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6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22816</xdr:rowOff>
    </xdr:from>
    <xdr:to>
      <xdr:col>81</xdr:col>
      <xdr:colOff>101600</xdr:colOff>
      <xdr:row>91</xdr:row>
      <xdr:rowOff>124416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56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140943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53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31007</xdr:rowOff>
    </xdr:from>
    <xdr:to>
      <xdr:col>76</xdr:col>
      <xdr:colOff>165100</xdr:colOff>
      <xdr:row>92</xdr:row>
      <xdr:rowOff>132607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58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149134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55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129896</xdr:rowOff>
    </xdr:from>
    <xdr:to>
      <xdr:col>72</xdr:col>
      <xdr:colOff>38100</xdr:colOff>
      <xdr:row>93</xdr:row>
      <xdr:rowOff>60046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59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76573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56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74003</xdr:rowOff>
    </xdr:from>
    <xdr:to>
      <xdr:col>67</xdr:col>
      <xdr:colOff>101600</xdr:colOff>
      <xdr:row>95</xdr:row>
      <xdr:rowOff>4153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1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20680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59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18885</xdr:rowOff>
    </xdr:from>
    <xdr:to>
      <xdr:col>116</xdr:col>
      <xdr:colOff>63500</xdr:colOff>
      <xdr:row>38</xdr:row>
      <xdr:rowOff>20600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339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18256</xdr:rowOff>
    </xdr:from>
    <xdr:to>
      <xdr:col>111</xdr:col>
      <xdr:colOff>177800</xdr:colOff>
      <xdr:row>38</xdr:row>
      <xdr:rowOff>20600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3335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18256</xdr:rowOff>
    </xdr:from>
    <xdr:to>
      <xdr:col>107</xdr:col>
      <xdr:colOff>50800</xdr:colOff>
      <xdr:row>38</xdr:row>
      <xdr:rowOff>21628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3335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18999</xdr:rowOff>
    </xdr:from>
    <xdr:to>
      <xdr:col>102</xdr:col>
      <xdr:colOff>114300</xdr:colOff>
      <xdr:row>38</xdr:row>
      <xdr:rowOff>21628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53409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139535</xdr:rowOff>
    </xdr:from>
    <xdr:to>
      <xdr:col>116</xdr:col>
      <xdr:colOff>114300</xdr:colOff>
      <xdr:row>38</xdr:row>
      <xdr:rowOff>69685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54462</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9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141250</xdr:rowOff>
    </xdr:from>
    <xdr:to>
      <xdr:col>112</xdr:col>
      <xdr:colOff>38100</xdr:colOff>
      <xdr:row>38</xdr:row>
      <xdr:rowOff>71400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62527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57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138906</xdr:rowOff>
    </xdr:from>
    <xdr:to>
      <xdr:col>107</xdr:col>
      <xdr:colOff>101600</xdr:colOff>
      <xdr:row>38</xdr:row>
      <xdr:rowOff>69056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60183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57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142278</xdr:rowOff>
    </xdr:from>
    <xdr:to>
      <xdr:col>102</xdr:col>
      <xdr:colOff>165100</xdr:colOff>
      <xdr:row>38</xdr:row>
      <xdr:rowOff>72428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63555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5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139649</xdr:rowOff>
    </xdr:from>
    <xdr:to>
      <xdr:col>98</xdr:col>
      <xdr:colOff>38100</xdr:colOff>
      <xdr:row>38</xdr:row>
      <xdr:rowOff>69799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60926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9078</xdr:rowOff>
    </xdr:from>
    <xdr:to>
      <xdr:col>116</xdr:col>
      <xdr:colOff>63500</xdr:colOff>
      <xdr:row>58</xdr:row>
      <xdr:rowOff>15753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53178"/>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9078</xdr:rowOff>
    </xdr:from>
    <xdr:to>
      <xdr:col>111</xdr:col>
      <xdr:colOff>177800</xdr:colOff>
      <xdr:row>58</xdr:row>
      <xdr:rowOff>13787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5317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13787</xdr:rowOff>
    </xdr:from>
    <xdr:to>
      <xdr:col>107</xdr:col>
      <xdr:colOff>50800</xdr:colOff>
      <xdr:row>58</xdr:row>
      <xdr:rowOff>18634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57887"/>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18634</xdr:rowOff>
    </xdr:from>
    <xdr:to>
      <xdr:col>102</xdr:col>
      <xdr:colOff>114300</xdr:colOff>
      <xdr:row>58</xdr:row>
      <xdr:rowOff>19410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6273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136403</xdr:rowOff>
    </xdr:from>
    <xdr:to>
      <xdr:col>116</xdr:col>
      <xdr:colOff>114300</xdr:colOff>
      <xdr:row>58</xdr:row>
      <xdr:rowOff>66553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51330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129728</xdr:rowOff>
    </xdr:from>
    <xdr:to>
      <xdr:col>112</xdr:col>
      <xdr:colOff>38100</xdr:colOff>
      <xdr:row>58</xdr:row>
      <xdr:rowOff>59878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51005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99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134437</xdr:rowOff>
    </xdr:from>
    <xdr:to>
      <xdr:col>107</xdr:col>
      <xdr:colOff>101600</xdr:colOff>
      <xdr:row>58</xdr:row>
      <xdr:rowOff>64587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55714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139284</xdr:rowOff>
    </xdr:from>
    <xdr:to>
      <xdr:col>102</xdr:col>
      <xdr:colOff>165100</xdr:colOff>
      <xdr:row>58</xdr:row>
      <xdr:rowOff>69434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60561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0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140060</xdr:rowOff>
    </xdr:from>
    <xdr:to>
      <xdr:col>98</xdr:col>
      <xdr:colOff>38100</xdr:colOff>
      <xdr:row>58</xdr:row>
      <xdr:rowOff>70210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61337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51651</xdr:rowOff>
    </xdr:from>
    <xdr:to>
      <xdr:col>116</xdr:col>
      <xdr:colOff>63500</xdr:colOff>
      <xdr:row>74</xdr:row>
      <xdr:rowOff>70434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38951"/>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70434</xdr:rowOff>
    </xdr:from>
    <xdr:to>
      <xdr:col>111</xdr:col>
      <xdr:colOff>177800</xdr:colOff>
      <xdr:row>74</xdr:row>
      <xdr:rowOff>152578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57734"/>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100495</xdr:rowOff>
    </xdr:from>
    <xdr:to>
      <xdr:col>107</xdr:col>
      <xdr:colOff>50800</xdr:colOff>
      <xdr:row>74</xdr:row>
      <xdr:rowOff>152578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787795"/>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100495</xdr:rowOff>
    </xdr:from>
    <xdr:to>
      <xdr:col>102</xdr:col>
      <xdr:colOff>114300</xdr:colOff>
      <xdr:row>75</xdr:row>
      <xdr:rowOff>26315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787795"/>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851</xdr:rowOff>
    </xdr:from>
    <xdr:to>
      <xdr:col>116</xdr:col>
      <xdr:colOff>114300</xdr:colOff>
      <xdr:row>74</xdr:row>
      <xdr:rowOff>102451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23728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19634</xdr:rowOff>
    </xdr:from>
    <xdr:to>
      <xdr:col>112</xdr:col>
      <xdr:colOff>38100</xdr:colOff>
      <xdr:row>74</xdr:row>
      <xdr:rowOff>121234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137761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101778</xdr:rowOff>
    </xdr:from>
    <xdr:to>
      <xdr:col>107</xdr:col>
      <xdr:colOff>101600</xdr:colOff>
      <xdr:row>75</xdr:row>
      <xdr:rowOff>31928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48455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49695</xdr:rowOff>
    </xdr:from>
    <xdr:to>
      <xdr:col>102</xdr:col>
      <xdr:colOff>165100</xdr:colOff>
      <xdr:row>74</xdr:row>
      <xdr:rowOff>151295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167822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146965</xdr:rowOff>
    </xdr:from>
    <xdr:to>
      <xdr:col>98</xdr:col>
      <xdr:colOff>38100</xdr:colOff>
      <xdr:row>75</xdr:row>
      <xdr:rowOff>77115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68242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給与等の見直しや</a:t>
          </a:r>
          <a:r>
            <a:rPr kumimoji="1" lang="ja-JP" altLang="ja-JP" sz="1100">
              <a:solidFill>
                <a:schemeClr val="dk1"/>
              </a:solidFill>
              <a:effectLst/>
              <a:latin typeface="+mn-lt"/>
              <a:ea typeface="+mn-ea"/>
              <a:cs typeface="+mn-cs"/>
            </a:rPr>
            <a:t>災害対応等で依然として令和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年度も類似団体平均を上回っている。今後も災害対応職員の確保のため人件費の増が見込まれるが、適正な人員管理に努め費用の増加を抑える。</a:t>
          </a:r>
          <a:endParaRPr lang="ja-JP" altLang="ja-JP" sz="1400">
            <a:effectLst/>
          </a:endParaRPr>
        </a:p>
        <a:p>
          <a:r>
            <a:rPr kumimoji="1" lang="ja-JP" altLang="ja-JP" sz="1100">
              <a:solidFill>
                <a:schemeClr val="dk1"/>
              </a:solidFill>
              <a:effectLst/>
              <a:latin typeface="+mn-lt"/>
              <a:ea typeface="+mn-ea"/>
              <a:cs typeface="+mn-cs"/>
            </a:rPr>
            <a:t>●物件費　ふるさと応援寄附金事業</a:t>
          </a:r>
          <a:r>
            <a:rPr kumimoji="1" lang="ja-JP" altLang="en-US" sz="1100">
              <a:solidFill>
                <a:schemeClr val="dk1"/>
              </a:solidFill>
              <a:effectLst/>
              <a:latin typeface="+mn-lt"/>
              <a:ea typeface="+mn-ea"/>
              <a:cs typeface="+mn-cs"/>
            </a:rPr>
            <a:t>や、庁内システム管理運営事業</a:t>
          </a:r>
          <a:r>
            <a:rPr kumimoji="1" lang="ja-JP" altLang="ja-JP" sz="1100">
              <a:solidFill>
                <a:schemeClr val="dk1"/>
              </a:solidFill>
              <a:effectLst/>
              <a:latin typeface="+mn-lt"/>
              <a:ea typeface="+mn-ea"/>
              <a:cs typeface="+mn-cs"/>
            </a:rPr>
            <a:t>等により前年度より増加している。今後もふるさと応援寄附金事業の増が見込まれるがその他事業の見直し等を行い経費の縮減に努める。</a:t>
          </a:r>
          <a:endParaRPr lang="ja-JP" altLang="ja-JP" sz="1400">
            <a:effectLst/>
          </a:endParaRPr>
        </a:p>
        <a:p>
          <a:r>
            <a:rPr kumimoji="1" lang="ja-JP" altLang="ja-JP" sz="1100">
              <a:solidFill>
                <a:schemeClr val="dk1"/>
              </a:solidFill>
              <a:effectLst/>
              <a:latin typeface="+mn-lt"/>
              <a:ea typeface="+mn-ea"/>
              <a:cs typeface="+mn-cs"/>
            </a:rPr>
            <a:t>●普通建設事業費　</a:t>
          </a:r>
          <a:r>
            <a:rPr kumimoji="1" lang="ja-JP" altLang="en-US" sz="1100">
              <a:solidFill>
                <a:schemeClr val="dk1"/>
              </a:solidFill>
              <a:effectLst/>
              <a:latin typeface="+mn-lt"/>
              <a:ea typeface="+mn-ea"/>
              <a:cs typeface="+mn-cs"/>
            </a:rPr>
            <a:t>公立保育所建設及び私立保育園整備事業</a:t>
          </a:r>
          <a:r>
            <a:rPr kumimoji="1" lang="ja-JP" altLang="ja-JP" sz="1100">
              <a:solidFill>
                <a:schemeClr val="dk1"/>
              </a:solidFill>
              <a:effectLst/>
              <a:latin typeface="+mn-lt"/>
              <a:ea typeface="+mn-ea"/>
              <a:cs typeface="+mn-cs"/>
            </a:rPr>
            <a:t>等の減により前年度と比べ減となっている。今後必要な事業を見極め、過剰な施工実施とならないよう経費縮減に努める。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●災害復旧事業費　前年に引き続き、九州北部豪雨に伴う災害復旧事業を行ったことに加え、平成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年豪雨災害の災害復旧事業費が類似団体と比較して大幅に上回っている。復旧事業は長期にわたることが予想されるため、今後数年は高水準で推移すると考えられる。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　</a:t>
          </a:r>
          <a:r>
            <a:rPr kumimoji="1" lang="ja-JP" altLang="en-US" sz="1100">
              <a:solidFill>
                <a:schemeClr val="dk1"/>
              </a:solidFill>
              <a:effectLst/>
              <a:latin typeface="+mn-lt"/>
              <a:ea typeface="+mn-ea"/>
              <a:cs typeface="+mn-cs"/>
            </a:rPr>
            <a:t>前年度より繰り上げ償還額が減少したものの、緊急防災減災事業債や過疎債</a:t>
          </a:r>
          <a:r>
            <a:rPr kumimoji="1" lang="ja-JP" altLang="ja-JP" sz="1100">
              <a:solidFill>
                <a:schemeClr val="dk1"/>
              </a:solidFill>
              <a:effectLst/>
              <a:latin typeface="+mn-lt"/>
              <a:ea typeface="+mn-ea"/>
              <a:cs typeface="+mn-cs"/>
            </a:rPr>
            <a:t>の元利償還金の増により増となっている。今後も災害復旧事業に対する償還の増が見込まれるため高水準で推移するものと見込まれる。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xdr:rowOff>
    </xdr:from>
    <xdr:to>
      <xdr:col>24</xdr:col>
      <xdr:colOff>63500</xdr:colOff>
      <xdr:row>35</xdr:row>
      <xdr:rowOff>13208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281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xdr:rowOff>
    </xdr:from>
    <xdr:to>
      <xdr:col>19</xdr:col>
      <xdr:colOff>177800</xdr:colOff>
      <xdr:row>35</xdr:row>
      <xdr:rowOff>73406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395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73406</xdr:rowOff>
    </xdr:from>
    <xdr:to>
      <xdr:col>15</xdr:col>
      <xdr:colOff>50800</xdr:colOff>
      <xdr:row>35</xdr:row>
      <xdr:rowOff>103886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415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103886</xdr:rowOff>
    </xdr:from>
    <xdr:to>
      <xdr:col>10</xdr:col>
      <xdr:colOff>114300</xdr:colOff>
      <xdr:row>35</xdr:row>
      <xdr:rowOff>143510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463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132715</xdr:rowOff>
    </xdr:from>
    <xdr:to>
      <xdr:col>24</xdr:col>
      <xdr:colOff>114300</xdr:colOff>
      <xdr:row>35</xdr:row>
      <xdr:rowOff>62865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133858</xdr:rowOff>
    </xdr:from>
    <xdr:to>
      <xdr:col>20</xdr:col>
      <xdr:colOff>38100</xdr:colOff>
      <xdr:row>35</xdr:row>
      <xdr:rowOff>64008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80535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22606</xdr:rowOff>
    </xdr:from>
    <xdr:to>
      <xdr:col>15</xdr:col>
      <xdr:colOff>101600</xdr:colOff>
      <xdr:row>35</xdr:row>
      <xdr:rowOff>124206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53086</xdr:rowOff>
    </xdr:from>
    <xdr:to>
      <xdr:col>10</xdr:col>
      <xdr:colOff>165100</xdr:colOff>
      <xdr:row>35</xdr:row>
      <xdr:rowOff>154686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171213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39387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49746</xdr:rowOff>
    </xdr:from>
    <xdr:to>
      <xdr:col>24</xdr:col>
      <xdr:colOff>62865</xdr:colOff>
      <xdr:row>57</xdr:row>
      <xdr:rowOff>166899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136596"/>
          <a:ext cx="1270" cy="80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170726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166899</xdr:rowOff>
    </xdr:from>
    <xdr:to>
      <xdr:col>24</xdr:col>
      <xdr:colOff>152400</xdr:colOff>
      <xdr:row>57</xdr:row>
      <xdr:rowOff>166899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167873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91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49746</xdr:rowOff>
    </xdr:from>
    <xdr:to>
      <xdr:col>24</xdr:col>
      <xdr:colOff>152400</xdr:colOff>
      <xdr:row>53</xdr:row>
      <xdr:rowOff>49746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78737</xdr:rowOff>
    </xdr:from>
    <xdr:to>
      <xdr:col>24</xdr:col>
      <xdr:colOff>63500</xdr:colOff>
      <xdr:row>54</xdr:row>
      <xdr:rowOff>93093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37037"/>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156499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6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6622</xdr:rowOff>
    </xdr:from>
    <xdr:to>
      <xdr:col>24</xdr:col>
      <xdr:colOff>114300</xdr:colOff>
      <xdr:row>56</xdr:row>
      <xdr:rowOff>108222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13152</xdr:rowOff>
    </xdr:from>
    <xdr:to>
      <xdr:col>19</xdr:col>
      <xdr:colOff>177800</xdr:colOff>
      <xdr:row>54</xdr:row>
      <xdr:rowOff>93093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28552"/>
          <a:ext cx="889000" cy="4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2210</xdr:rowOff>
    </xdr:from>
    <xdr:to>
      <xdr:col>20</xdr:col>
      <xdr:colOff>38100</xdr:colOff>
      <xdr:row>56</xdr:row>
      <xdr:rowOff>103810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94937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13152</xdr:rowOff>
    </xdr:from>
    <xdr:to>
      <xdr:col>15</xdr:col>
      <xdr:colOff>50800</xdr:colOff>
      <xdr:row>55</xdr:row>
      <xdr:rowOff>52398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28552"/>
          <a:ext cx="889000" cy="5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147010</xdr:rowOff>
    </xdr:from>
    <xdr:to>
      <xdr:col>15</xdr:col>
      <xdr:colOff>101600</xdr:colOff>
      <xdr:row>54</xdr:row>
      <xdr:rowOff>77160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68287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52398</xdr:rowOff>
    </xdr:from>
    <xdr:to>
      <xdr:col>10</xdr:col>
      <xdr:colOff>114300</xdr:colOff>
      <xdr:row>56</xdr:row>
      <xdr:rowOff>25747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82148"/>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115253</xdr:rowOff>
    </xdr:from>
    <xdr:to>
      <xdr:col>10</xdr:col>
      <xdr:colOff>165100</xdr:colOff>
      <xdr:row>57</xdr:row>
      <xdr:rowOff>45403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36530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129929</xdr:rowOff>
    </xdr:from>
    <xdr:to>
      <xdr:col>6</xdr:col>
      <xdr:colOff>38100</xdr:colOff>
      <xdr:row>57</xdr:row>
      <xdr:rowOff>60079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27937</xdr:rowOff>
    </xdr:from>
    <xdr:to>
      <xdr:col>24</xdr:col>
      <xdr:colOff>114300</xdr:colOff>
      <xdr:row>54</xdr:row>
      <xdr:rowOff>129537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50814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42293</xdr:rowOff>
    </xdr:from>
    <xdr:to>
      <xdr:col>20</xdr:col>
      <xdr:colOff>38100</xdr:colOff>
      <xdr:row>54</xdr:row>
      <xdr:rowOff>143893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160420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7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133802</xdr:rowOff>
    </xdr:from>
    <xdr:to>
      <xdr:col>15</xdr:col>
      <xdr:colOff>101600</xdr:colOff>
      <xdr:row>52</xdr:row>
      <xdr:rowOff>63952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80479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5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1598</xdr:rowOff>
    </xdr:from>
    <xdr:to>
      <xdr:col>10</xdr:col>
      <xdr:colOff>165100</xdr:colOff>
      <xdr:row>55</xdr:row>
      <xdr:rowOff>103198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119725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0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146397</xdr:rowOff>
    </xdr:from>
    <xdr:to>
      <xdr:col>6</xdr:col>
      <xdr:colOff>38100</xdr:colOff>
      <xdr:row>56</xdr:row>
      <xdr:rowOff>76547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66053</xdr:rowOff>
    </xdr:from>
    <xdr:to>
      <xdr:col>24</xdr:col>
      <xdr:colOff>63500</xdr:colOff>
      <xdr:row>75</xdr:row>
      <xdr:rowOff>91199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2480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66053</xdr:rowOff>
    </xdr:from>
    <xdr:to>
      <xdr:col>19</xdr:col>
      <xdr:colOff>177800</xdr:colOff>
      <xdr:row>77</xdr:row>
      <xdr:rowOff>5893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24803"/>
          <a:ext cx="889000" cy="28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5893</xdr:rowOff>
    </xdr:from>
    <xdr:to>
      <xdr:col>15</xdr:col>
      <xdr:colOff>50800</xdr:colOff>
      <xdr:row>77</xdr:row>
      <xdr:rowOff>68402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7543"/>
          <a:ext cx="8890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68402</xdr:rowOff>
    </xdr:from>
    <xdr:to>
      <xdr:col>10</xdr:col>
      <xdr:colOff>114300</xdr:colOff>
      <xdr:row>78</xdr:row>
      <xdr:rowOff>17971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0052"/>
          <a:ext cx="8890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40399</xdr:rowOff>
    </xdr:from>
    <xdr:to>
      <xdr:col>24</xdr:col>
      <xdr:colOff>114300</xdr:colOff>
      <xdr:row>75</xdr:row>
      <xdr:rowOff>141999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63276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15253</xdr:rowOff>
    </xdr:from>
    <xdr:to>
      <xdr:col>20</xdr:col>
      <xdr:colOff>38100</xdr:colOff>
      <xdr:row>75</xdr:row>
      <xdr:rowOff>116853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133380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126543</xdr:rowOff>
    </xdr:from>
    <xdr:to>
      <xdr:col>15</xdr:col>
      <xdr:colOff>101600</xdr:colOff>
      <xdr:row>77</xdr:row>
      <xdr:rowOff>56693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73220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17602</xdr:rowOff>
    </xdr:from>
    <xdr:to>
      <xdr:col>10</xdr:col>
      <xdr:colOff>165100</xdr:colOff>
      <xdr:row>77</xdr:row>
      <xdr:rowOff>119202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135729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138621</xdr:rowOff>
    </xdr:from>
    <xdr:to>
      <xdr:col>6</xdr:col>
      <xdr:colOff>38100</xdr:colOff>
      <xdr:row>78</xdr:row>
      <xdr:rowOff>68771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1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140443</xdr:rowOff>
    </xdr:from>
    <xdr:to>
      <xdr:col>24</xdr:col>
      <xdr:colOff>63500</xdr:colOff>
      <xdr:row>95</xdr:row>
      <xdr:rowOff>166236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28193"/>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140443</xdr:rowOff>
    </xdr:from>
    <xdr:to>
      <xdr:col>19</xdr:col>
      <xdr:colOff>177800</xdr:colOff>
      <xdr:row>96</xdr:row>
      <xdr:rowOff>68911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28193"/>
          <a:ext cx="889000" cy="9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46013</xdr:rowOff>
    </xdr:from>
    <xdr:to>
      <xdr:col>15</xdr:col>
      <xdr:colOff>50800</xdr:colOff>
      <xdr:row>96</xdr:row>
      <xdr:rowOff>68911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33763"/>
          <a:ext cx="889000" cy="1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90399</xdr:rowOff>
    </xdr:from>
    <xdr:to>
      <xdr:col>10</xdr:col>
      <xdr:colOff>114300</xdr:colOff>
      <xdr:row>95</xdr:row>
      <xdr:rowOff>46013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863799"/>
          <a:ext cx="889000" cy="4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115436</xdr:rowOff>
    </xdr:from>
    <xdr:to>
      <xdr:col>24</xdr:col>
      <xdr:colOff>114300</xdr:colOff>
      <xdr:row>96</xdr:row>
      <xdr:rowOff>45586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93863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89643</xdr:rowOff>
    </xdr:from>
    <xdr:to>
      <xdr:col>20</xdr:col>
      <xdr:colOff>38100</xdr:colOff>
      <xdr:row>96</xdr:row>
      <xdr:rowOff>19793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18111</xdr:rowOff>
    </xdr:from>
    <xdr:to>
      <xdr:col>15</xdr:col>
      <xdr:colOff>101600</xdr:colOff>
      <xdr:row>96</xdr:row>
      <xdr:rowOff>119711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110838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166663</xdr:rowOff>
    </xdr:from>
    <xdr:to>
      <xdr:col>10</xdr:col>
      <xdr:colOff>165100</xdr:colOff>
      <xdr:row>95</xdr:row>
      <xdr:rowOff>96813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113340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39599</xdr:rowOff>
    </xdr:from>
    <xdr:to>
      <xdr:col>6</xdr:col>
      <xdr:colOff>38100</xdr:colOff>
      <xdr:row>92</xdr:row>
      <xdr:rowOff>141199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157726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5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151816</xdr:rowOff>
    </xdr:from>
    <xdr:to>
      <xdr:col>55</xdr:col>
      <xdr:colOff>0</xdr:colOff>
      <xdr:row>38</xdr:row>
      <xdr:rowOff>152044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6691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151816</xdr:rowOff>
    </xdr:from>
    <xdr:to>
      <xdr:col>50</xdr:col>
      <xdr:colOff>114300</xdr:colOff>
      <xdr:row>38</xdr:row>
      <xdr:rowOff>152273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669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148539</xdr:rowOff>
    </xdr:from>
    <xdr:to>
      <xdr:col>45</xdr:col>
      <xdr:colOff>177800</xdr:colOff>
      <xdr:row>38</xdr:row>
      <xdr:rowOff>152273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63639"/>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148539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605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101244</xdr:rowOff>
    </xdr:from>
    <xdr:to>
      <xdr:col>55</xdr:col>
      <xdr:colOff>50800</xdr:colOff>
      <xdr:row>39</xdr:row>
      <xdr:rowOff>31394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101016</xdr:rowOff>
    </xdr:from>
    <xdr:to>
      <xdr:col>50</xdr:col>
      <xdr:colOff>165100</xdr:colOff>
      <xdr:row>39</xdr:row>
      <xdr:rowOff>31166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47693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9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101473</xdr:rowOff>
    </xdr:from>
    <xdr:to>
      <xdr:col>46</xdr:col>
      <xdr:colOff>38100</xdr:colOff>
      <xdr:row>39</xdr:row>
      <xdr:rowOff>31623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22750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97739</xdr:rowOff>
    </xdr:from>
    <xdr:to>
      <xdr:col>41</xdr:col>
      <xdr:colOff>101600</xdr:colOff>
      <xdr:row>39</xdr:row>
      <xdr:rowOff>27889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44416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3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94615</xdr:rowOff>
    </xdr:from>
    <xdr:to>
      <xdr:col>36</xdr:col>
      <xdr:colOff>165100</xdr:colOff>
      <xdr:row>39</xdr:row>
      <xdr:rowOff>24765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41292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162198</xdr:rowOff>
    </xdr:from>
    <xdr:to>
      <xdr:col>55</xdr:col>
      <xdr:colOff>0</xdr:colOff>
      <xdr:row>55</xdr:row>
      <xdr:rowOff>3740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20498"/>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90418</xdr:rowOff>
    </xdr:from>
    <xdr:to>
      <xdr:col>50</xdr:col>
      <xdr:colOff>114300</xdr:colOff>
      <xdr:row>55</xdr:row>
      <xdr:rowOff>3740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48718"/>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90418</xdr:rowOff>
    </xdr:from>
    <xdr:to>
      <xdr:col>45</xdr:col>
      <xdr:colOff>177800</xdr:colOff>
      <xdr:row>55</xdr:row>
      <xdr:rowOff>21990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48718"/>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139853</xdr:rowOff>
    </xdr:from>
    <xdr:to>
      <xdr:col>41</xdr:col>
      <xdr:colOff>50800</xdr:colOff>
      <xdr:row>55</xdr:row>
      <xdr:rowOff>21990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98153"/>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111398</xdr:rowOff>
    </xdr:from>
    <xdr:to>
      <xdr:col>55</xdr:col>
      <xdr:colOff>50800</xdr:colOff>
      <xdr:row>55</xdr:row>
      <xdr:rowOff>41548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134275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124390</xdr:rowOff>
    </xdr:from>
    <xdr:to>
      <xdr:col>50</xdr:col>
      <xdr:colOff>165100</xdr:colOff>
      <xdr:row>55</xdr:row>
      <xdr:rowOff>54540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71067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1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39618</xdr:rowOff>
    </xdr:from>
    <xdr:to>
      <xdr:col>46</xdr:col>
      <xdr:colOff>38100</xdr:colOff>
      <xdr:row>54</xdr:row>
      <xdr:rowOff>141218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157745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0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142640</xdr:rowOff>
    </xdr:from>
    <xdr:to>
      <xdr:col>41</xdr:col>
      <xdr:colOff>101600</xdr:colOff>
      <xdr:row>55</xdr:row>
      <xdr:rowOff>72790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89317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1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89053</xdr:rowOff>
    </xdr:from>
    <xdr:to>
      <xdr:col>36</xdr:col>
      <xdr:colOff>165100</xdr:colOff>
      <xdr:row>55</xdr:row>
      <xdr:rowOff>19203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35730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99216</xdr:rowOff>
    </xdr:from>
    <xdr:to>
      <xdr:col>55</xdr:col>
      <xdr:colOff>0</xdr:colOff>
      <xdr:row>77</xdr:row>
      <xdr:rowOff>118943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00866"/>
          <a:ext cx="8382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72515</xdr:rowOff>
    </xdr:from>
    <xdr:to>
      <xdr:col>50</xdr:col>
      <xdr:colOff>114300</xdr:colOff>
      <xdr:row>77</xdr:row>
      <xdr:rowOff>99216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74165"/>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72515</xdr:rowOff>
    </xdr:from>
    <xdr:to>
      <xdr:col>45</xdr:col>
      <xdr:colOff>177800</xdr:colOff>
      <xdr:row>78</xdr:row>
      <xdr:rowOff>15867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74165"/>
          <a:ext cx="889000" cy="1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13878</xdr:rowOff>
    </xdr:from>
    <xdr:to>
      <xdr:col>41</xdr:col>
      <xdr:colOff>50800</xdr:colOff>
      <xdr:row>78</xdr:row>
      <xdr:rowOff>15867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8697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68143</xdr:rowOff>
    </xdr:from>
    <xdr:to>
      <xdr:col>55</xdr:col>
      <xdr:colOff>50800</xdr:colOff>
      <xdr:row>77</xdr:row>
      <xdr:rowOff>169743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154520</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8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48416</xdr:rowOff>
    </xdr:from>
    <xdr:to>
      <xdr:col>50</xdr:col>
      <xdr:colOff>165100</xdr:colOff>
      <xdr:row>77</xdr:row>
      <xdr:rowOff>150016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141143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4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21715</xdr:rowOff>
    </xdr:from>
    <xdr:to>
      <xdr:col>46</xdr:col>
      <xdr:colOff>38100</xdr:colOff>
      <xdr:row>77</xdr:row>
      <xdr:rowOff>123315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114442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1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136517</xdr:rowOff>
    </xdr:from>
    <xdr:to>
      <xdr:col>41</xdr:col>
      <xdr:colOff>101600</xdr:colOff>
      <xdr:row>78</xdr:row>
      <xdr:rowOff>66667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57794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3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134528</xdr:rowOff>
    </xdr:from>
    <xdr:to>
      <xdr:col>36</xdr:col>
      <xdr:colOff>165100</xdr:colOff>
      <xdr:row>78</xdr:row>
      <xdr:rowOff>64678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55805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47371</xdr:rowOff>
    </xdr:from>
    <xdr:to>
      <xdr:col>55</xdr:col>
      <xdr:colOff>0</xdr:colOff>
      <xdr:row>95</xdr:row>
      <xdr:rowOff>65887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35121"/>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47371</xdr:rowOff>
    </xdr:from>
    <xdr:to>
      <xdr:col>50</xdr:col>
      <xdr:colOff>114300</xdr:colOff>
      <xdr:row>95</xdr:row>
      <xdr:rowOff>122289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35121"/>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136804</xdr:rowOff>
    </xdr:from>
    <xdr:to>
      <xdr:col>45</xdr:col>
      <xdr:colOff>177800</xdr:colOff>
      <xdr:row>95</xdr:row>
      <xdr:rowOff>122289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081654"/>
          <a:ext cx="889000" cy="3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136804</xdr:rowOff>
    </xdr:from>
    <xdr:to>
      <xdr:col>41</xdr:col>
      <xdr:colOff>50800</xdr:colOff>
      <xdr:row>93</xdr:row>
      <xdr:rowOff>157581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081654"/>
          <a:ext cx="889000" cy="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15087</xdr:rowOff>
    </xdr:from>
    <xdr:to>
      <xdr:col>55</xdr:col>
      <xdr:colOff>50800</xdr:colOff>
      <xdr:row>95</xdr:row>
      <xdr:rowOff>116687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164964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168021</xdr:rowOff>
    </xdr:from>
    <xdr:to>
      <xdr:col>50</xdr:col>
      <xdr:colOff>165100</xdr:colOff>
      <xdr:row>95</xdr:row>
      <xdr:rowOff>98171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89298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3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71489</xdr:rowOff>
    </xdr:from>
    <xdr:to>
      <xdr:col>46</xdr:col>
      <xdr:colOff>38100</xdr:colOff>
      <xdr:row>96</xdr:row>
      <xdr:rowOff>1639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164216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86004</xdr:rowOff>
    </xdr:from>
    <xdr:to>
      <xdr:col>41</xdr:col>
      <xdr:colOff>101600</xdr:colOff>
      <xdr:row>94</xdr:row>
      <xdr:rowOff>16154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0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32681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80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106781</xdr:rowOff>
    </xdr:from>
    <xdr:to>
      <xdr:col>36</xdr:col>
      <xdr:colOff>165100</xdr:colOff>
      <xdr:row>94</xdr:row>
      <xdr:rowOff>36931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0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53458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8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4506</xdr:rowOff>
    </xdr:from>
    <xdr:to>
      <xdr:col>85</xdr:col>
      <xdr:colOff>127000</xdr:colOff>
      <xdr:row>36</xdr:row>
      <xdr:rowOff>140157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76706"/>
          <a:ext cx="8382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140157</xdr:rowOff>
    </xdr:from>
    <xdr:to>
      <xdr:col>81</xdr:col>
      <xdr:colOff>50800</xdr:colOff>
      <xdr:row>37</xdr:row>
      <xdr:rowOff>2768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1235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135905</xdr:rowOff>
    </xdr:from>
    <xdr:to>
      <xdr:col>76</xdr:col>
      <xdr:colOff>114300</xdr:colOff>
      <xdr:row>37</xdr:row>
      <xdr:rowOff>2768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08105"/>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135905</xdr:rowOff>
    </xdr:from>
    <xdr:to>
      <xdr:col>71</xdr:col>
      <xdr:colOff>177800</xdr:colOff>
      <xdr:row>36</xdr:row>
      <xdr:rowOff>165212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08105"/>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125156</xdr:rowOff>
    </xdr:from>
    <xdr:to>
      <xdr:col>85</xdr:col>
      <xdr:colOff>177800</xdr:colOff>
      <xdr:row>36</xdr:row>
      <xdr:rowOff>55306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148033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89357</xdr:rowOff>
    </xdr:from>
    <xdr:to>
      <xdr:col>81</xdr:col>
      <xdr:colOff>101600</xdr:colOff>
      <xdr:row>37</xdr:row>
      <xdr:rowOff>19507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123418</xdr:rowOff>
    </xdr:from>
    <xdr:to>
      <xdr:col>76</xdr:col>
      <xdr:colOff>165100</xdr:colOff>
      <xdr:row>37</xdr:row>
      <xdr:rowOff>53568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44695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85105</xdr:rowOff>
    </xdr:from>
    <xdr:to>
      <xdr:col>72</xdr:col>
      <xdr:colOff>38100</xdr:colOff>
      <xdr:row>37</xdr:row>
      <xdr:rowOff>15255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6382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114412</xdr:rowOff>
    </xdr:from>
    <xdr:to>
      <xdr:col>67</xdr:col>
      <xdr:colOff>101600</xdr:colOff>
      <xdr:row>37</xdr:row>
      <xdr:rowOff>44562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35689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107011</xdr:rowOff>
    </xdr:from>
    <xdr:to>
      <xdr:col>85</xdr:col>
      <xdr:colOff>127000</xdr:colOff>
      <xdr:row>56</xdr:row>
      <xdr:rowOff>166865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08211"/>
          <a:ext cx="838200" cy="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46603</xdr:rowOff>
    </xdr:from>
    <xdr:to>
      <xdr:col>81</xdr:col>
      <xdr:colOff>50800</xdr:colOff>
      <xdr:row>56</xdr:row>
      <xdr:rowOff>107011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476353"/>
          <a:ext cx="889000" cy="23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46603</xdr:rowOff>
    </xdr:from>
    <xdr:to>
      <xdr:col>76</xdr:col>
      <xdr:colOff>114300</xdr:colOff>
      <xdr:row>56</xdr:row>
      <xdr:rowOff>107906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76353"/>
          <a:ext cx="889000" cy="2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107906</xdr:rowOff>
    </xdr:from>
    <xdr:to>
      <xdr:col>71</xdr:col>
      <xdr:colOff>177800</xdr:colOff>
      <xdr:row>57</xdr:row>
      <xdr:rowOff>102209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09106"/>
          <a:ext cx="889000" cy="16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116065</xdr:rowOff>
    </xdr:from>
    <xdr:to>
      <xdr:col>85</xdr:col>
      <xdr:colOff>177800</xdr:colOff>
      <xdr:row>57</xdr:row>
      <xdr:rowOff>46215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30992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56211</xdr:rowOff>
    </xdr:from>
    <xdr:to>
      <xdr:col>81</xdr:col>
      <xdr:colOff>101600</xdr:colOff>
      <xdr:row>56</xdr:row>
      <xdr:rowOff>157811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148938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167253</xdr:rowOff>
    </xdr:from>
    <xdr:to>
      <xdr:col>76</xdr:col>
      <xdr:colOff>165100</xdr:colOff>
      <xdr:row>55</xdr:row>
      <xdr:rowOff>97403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88530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57106</xdr:rowOff>
    </xdr:from>
    <xdr:to>
      <xdr:col>72</xdr:col>
      <xdr:colOff>38100</xdr:colOff>
      <xdr:row>56</xdr:row>
      <xdr:rowOff>158706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149833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51409</xdr:rowOff>
    </xdr:from>
    <xdr:to>
      <xdr:col>67</xdr:col>
      <xdr:colOff>101600</xdr:colOff>
      <xdr:row>57</xdr:row>
      <xdr:rowOff>153009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144136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30978</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889728"/>
          <a:ext cx="1269" cy="623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149105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6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30978</xdr:rowOff>
    </xdr:from>
    <xdr:to>
      <xdr:col>86</xdr:col>
      <xdr:colOff>25400</xdr:colOff>
      <xdr:row>75</xdr:row>
      <xdr:rowOff>30978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88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39801</xdr:rowOff>
    </xdr:from>
    <xdr:to>
      <xdr:col>85</xdr:col>
      <xdr:colOff>127000</xdr:colOff>
      <xdr:row>75</xdr:row>
      <xdr:rowOff>43121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384201"/>
          <a:ext cx="838200" cy="5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74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22907</xdr:rowOff>
    </xdr:from>
    <xdr:to>
      <xdr:col>85</xdr:col>
      <xdr:colOff>177800</xdr:colOff>
      <xdr:row>78</xdr:row>
      <xdr:rowOff>124507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9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34818</xdr:rowOff>
    </xdr:from>
    <xdr:to>
      <xdr:col>81</xdr:col>
      <xdr:colOff>50800</xdr:colOff>
      <xdr:row>72</xdr:row>
      <xdr:rowOff>39801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2379218"/>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169176</xdr:rowOff>
    </xdr:from>
    <xdr:to>
      <xdr:col>81</xdr:col>
      <xdr:colOff>101600</xdr:colOff>
      <xdr:row>78</xdr:row>
      <xdr:rowOff>99326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90453</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6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48196</xdr:rowOff>
    </xdr:from>
    <xdr:to>
      <xdr:col>76</xdr:col>
      <xdr:colOff>114300</xdr:colOff>
      <xdr:row>72</xdr:row>
      <xdr:rowOff>34818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221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17659</xdr:rowOff>
    </xdr:from>
    <xdr:to>
      <xdr:col>76</xdr:col>
      <xdr:colOff>165100</xdr:colOff>
      <xdr:row>78</xdr:row>
      <xdr:rowOff>119259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9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110386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123927</xdr:rowOff>
    </xdr:from>
    <xdr:to>
      <xdr:col>71</xdr:col>
      <xdr:colOff>177800</xdr:colOff>
      <xdr:row>71</xdr:row>
      <xdr:rowOff>48196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2125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17952</xdr:rowOff>
    </xdr:from>
    <xdr:to>
      <xdr:col>72</xdr:col>
      <xdr:colOff>38100</xdr:colOff>
      <xdr:row>78</xdr:row>
      <xdr:rowOff>119552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110679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8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35060</xdr:rowOff>
    </xdr:from>
    <xdr:to>
      <xdr:col>67</xdr:col>
      <xdr:colOff>101600</xdr:colOff>
      <xdr:row>78</xdr:row>
      <xdr:rowOff>136660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127787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163771</xdr:rowOff>
    </xdr:from>
    <xdr:to>
      <xdr:col>85</xdr:col>
      <xdr:colOff>177800</xdr:colOff>
      <xdr:row>75</xdr:row>
      <xdr:rowOff>93921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104655</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7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160451</xdr:rowOff>
    </xdr:from>
    <xdr:to>
      <xdr:col>81</xdr:col>
      <xdr:colOff>101600</xdr:colOff>
      <xdr:row>72</xdr:row>
      <xdr:rowOff>90601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33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107128</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181795" y="1210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155468</xdr:rowOff>
    </xdr:from>
    <xdr:to>
      <xdr:col>76</xdr:col>
      <xdr:colOff>165100</xdr:colOff>
      <xdr:row>72</xdr:row>
      <xdr:rowOff>85618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102145</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92795" y="1210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168846</xdr:rowOff>
    </xdr:from>
    <xdr:to>
      <xdr:col>72</xdr:col>
      <xdr:colOff>38100</xdr:colOff>
      <xdr:row>71</xdr:row>
      <xdr:rowOff>98996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115523</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19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73127</xdr:rowOff>
    </xdr:from>
    <xdr:to>
      <xdr:col>67</xdr:col>
      <xdr:colOff>101600</xdr:colOff>
      <xdr:row>71</xdr:row>
      <xdr:rowOff>3277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19804</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20746</xdr:rowOff>
    </xdr:from>
    <xdr:to>
      <xdr:col>85</xdr:col>
      <xdr:colOff>127000</xdr:colOff>
      <xdr:row>93</xdr:row>
      <xdr:rowOff>34430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5965596"/>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34430</xdr:rowOff>
    </xdr:from>
    <xdr:to>
      <xdr:col>81</xdr:col>
      <xdr:colOff>50800</xdr:colOff>
      <xdr:row>94</xdr:row>
      <xdr:rowOff>19276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5979280"/>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19276</xdr:rowOff>
    </xdr:from>
    <xdr:to>
      <xdr:col>76</xdr:col>
      <xdr:colOff>114300</xdr:colOff>
      <xdr:row>95</xdr:row>
      <xdr:rowOff>48178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135576"/>
          <a:ext cx="889000" cy="2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48178</xdr:rowOff>
    </xdr:from>
    <xdr:to>
      <xdr:col>71</xdr:col>
      <xdr:colOff>177800</xdr:colOff>
      <xdr:row>96</xdr:row>
      <xdr:rowOff>111632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35928"/>
          <a:ext cx="889000" cy="2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141396</xdr:rowOff>
    </xdr:from>
    <xdr:to>
      <xdr:col>85</xdr:col>
      <xdr:colOff>177800</xdr:colOff>
      <xdr:row>93</xdr:row>
      <xdr:rowOff>71546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9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164273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7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155080</xdr:rowOff>
    </xdr:from>
    <xdr:to>
      <xdr:col>81</xdr:col>
      <xdr:colOff>101600</xdr:colOff>
      <xdr:row>93</xdr:row>
      <xdr:rowOff>85230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9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101757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7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139926</xdr:rowOff>
    </xdr:from>
    <xdr:to>
      <xdr:col>76</xdr:col>
      <xdr:colOff>165100</xdr:colOff>
      <xdr:row>94</xdr:row>
      <xdr:rowOff>70076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0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86603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8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168828</xdr:rowOff>
    </xdr:from>
    <xdr:to>
      <xdr:col>72</xdr:col>
      <xdr:colOff>38100</xdr:colOff>
      <xdr:row>95</xdr:row>
      <xdr:rowOff>98978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115505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60832</xdr:rowOff>
    </xdr:from>
    <xdr:to>
      <xdr:col>67</xdr:col>
      <xdr:colOff>101600</xdr:colOff>
      <xdr:row>96</xdr:row>
      <xdr:rowOff>162432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153559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a:t>
          </a:r>
          <a:r>
            <a:rPr kumimoji="1" lang="ja-JP" altLang="en-US" sz="1000">
              <a:solidFill>
                <a:schemeClr val="dk1"/>
              </a:solidFill>
              <a:effectLst/>
              <a:latin typeface="+mn-lt"/>
              <a:ea typeface="+mn-ea"/>
              <a:cs typeface="+mn-cs"/>
            </a:rPr>
            <a:t>ふるさと応援寄附金事業及び防災拠点施設整備事業</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により前年度に比べ</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民生費</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子育て世帯等臨時特別支援事業</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公立保育所等建設事業</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等があるため前年度に比べ</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となっている。今後は通常事業の精査等を行い経費抑制を図る。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●農林水産費　</a:t>
          </a:r>
          <a:r>
            <a:rPr kumimoji="1" lang="ja-JP" altLang="en-US" sz="1000">
              <a:solidFill>
                <a:schemeClr val="dk1"/>
              </a:solidFill>
              <a:effectLst/>
              <a:latin typeface="+mn-lt"/>
              <a:ea typeface="+mn-ea"/>
              <a:cs typeface="+mn-cs"/>
            </a:rPr>
            <a:t>県営土地改良事業等に係る負担金の増</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林業用作業道開設補助事業の増等</a:t>
          </a:r>
          <a:r>
            <a:rPr kumimoji="1" lang="ja-JP" altLang="ja-JP" sz="1000">
              <a:solidFill>
                <a:schemeClr val="dk1"/>
              </a:solidFill>
              <a:effectLst/>
              <a:latin typeface="+mn-lt"/>
              <a:ea typeface="+mn-ea"/>
              <a:cs typeface="+mn-cs"/>
            </a:rPr>
            <a:t>により、前年度と比べると</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依然として類似団体の平均を大きく上回っているため、過剰な支出のないよう適正化に努める。</a:t>
          </a:r>
          <a:endParaRPr lang="ja-JP" altLang="ja-JP" sz="1000">
            <a:effectLst/>
          </a:endParaRPr>
        </a:p>
        <a:p>
          <a:r>
            <a:rPr kumimoji="1" lang="ja-JP" altLang="ja-JP" sz="1000">
              <a:solidFill>
                <a:schemeClr val="dk1"/>
              </a:solidFill>
              <a:effectLst/>
              <a:latin typeface="+mn-lt"/>
              <a:ea typeface="+mn-ea"/>
              <a:cs typeface="+mn-cs"/>
            </a:rPr>
            <a:t>●土木費　</a:t>
          </a:r>
          <a:r>
            <a:rPr kumimoji="1" lang="ja-JP" altLang="en-US" sz="1000">
              <a:solidFill>
                <a:schemeClr val="dk1"/>
              </a:solidFill>
              <a:effectLst/>
              <a:latin typeface="+mn-lt"/>
              <a:ea typeface="+mn-ea"/>
              <a:cs typeface="+mn-cs"/>
            </a:rPr>
            <a:t>市営住宅建替事業</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道路新設</a:t>
          </a:r>
          <a:r>
            <a:rPr kumimoji="1" lang="ja-JP" altLang="ja-JP" sz="1000">
              <a:solidFill>
                <a:schemeClr val="dk1"/>
              </a:solidFill>
              <a:effectLst/>
              <a:latin typeface="+mn-lt"/>
              <a:ea typeface="+mn-ea"/>
              <a:cs typeface="+mn-cs"/>
            </a:rPr>
            <a:t>改良事業</a:t>
          </a:r>
          <a:r>
            <a:rPr kumimoji="1" lang="ja-JP" altLang="en-US" sz="1000">
              <a:solidFill>
                <a:schemeClr val="dk1"/>
              </a:solidFill>
              <a:effectLst/>
              <a:latin typeface="+mn-lt"/>
              <a:ea typeface="+mn-ea"/>
              <a:cs typeface="+mn-cs"/>
            </a:rPr>
            <a:t>の減</a:t>
          </a:r>
          <a:r>
            <a:rPr kumimoji="1" lang="ja-JP" altLang="ja-JP" sz="1000">
              <a:solidFill>
                <a:schemeClr val="dk1"/>
              </a:solidFill>
              <a:effectLst/>
              <a:latin typeface="+mn-lt"/>
              <a:ea typeface="+mn-ea"/>
              <a:cs typeface="+mn-cs"/>
            </a:rPr>
            <a:t>等により前年度と比べ</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類似団体と比較すると低い水準にある。今後も</a:t>
          </a:r>
          <a:r>
            <a:rPr kumimoji="1" lang="ja-JP" altLang="en-US" sz="1000">
              <a:solidFill>
                <a:schemeClr val="dk1"/>
              </a:solidFill>
              <a:effectLst/>
              <a:latin typeface="+mn-lt"/>
              <a:ea typeface="+mn-ea"/>
              <a:cs typeface="+mn-cs"/>
            </a:rPr>
            <a:t>新庁舎</a:t>
          </a:r>
          <a:r>
            <a:rPr kumimoji="1" lang="ja-JP" altLang="ja-JP" sz="1000">
              <a:solidFill>
                <a:schemeClr val="dk1"/>
              </a:solidFill>
              <a:effectLst/>
              <a:latin typeface="+mn-lt"/>
              <a:ea typeface="+mn-ea"/>
              <a:cs typeface="+mn-cs"/>
            </a:rPr>
            <a:t>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●教育費　</a:t>
          </a:r>
          <a:r>
            <a:rPr kumimoji="1" lang="ja-JP" altLang="en-US" sz="1000">
              <a:solidFill>
                <a:schemeClr val="dk1"/>
              </a:solidFill>
              <a:effectLst/>
              <a:latin typeface="+mn-lt"/>
              <a:ea typeface="+mn-ea"/>
              <a:cs typeface="+mn-cs"/>
            </a:rPr>
            <a:t>公立学校施設整備に係る経費</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体育施設の整備に係る経費の</a:t>
          </a:r>
          <a:r>
            <a:rPr kumimoji="1" lang="ja-JP" altLang="ja-JP" sz="1000">
              <a:solidFill>
                <a:schemeClr val="dk1"/>
              </a:solidFill>
              <a:effectLst/>
              <a:latin typeface="+mn-lt"/>
              <a:ea typeface="+mn-ea"/>
              <a:cs typeface="+mn-cs"/>
            </a:rPr>
            <a:t>減により前年度と比べ減となり、類似団体平均より低い水準にある。今後も通常事業の精査等を行い事業費抑制に努める。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月九州北部豪雨以降、</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年続けて豪雨災害が発生し、多額の災害復旧事業費が必要となっている。今後も災害復旧事業が継続していくため、復旧が完了するまで大きく減となる見込みは少ない。</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80">
              <a:solidFill>
                <a:schemeClr val="dk1"/>
              </a:solidFill>
              <a:effectLst/>
              <a:latin typeface="+mn-lt"/>
              <a:ea typeface="+mn-ea"/>
              <a:cs typeface="+mn-cs"/>
            </a:rPr>
            <a:t>　財政調整基金については取崩を行わず積立のみを行った。残高は前年と比べ</a:t>
          </a:r>
          <a:r>
            <a:rPr kumimoji="1" lang="en-US" altLang="ja-JP" sz="980">
              <a:solidFill>
                <a:schemeClr val="dk1"/>
              </a:solidFill>
              <a:effectLst/>
              <a:latin typeface="+mn-lt"/>
              <a:ea typeface="+mn-ea"/>
              <a:cs typeface="+mn-cs"/>
            </a:rPr>
            <a:t>0.23</a:t>
          </a:r>
          <a:r>
            <a:rPr kumimoji="1" lang="ja-JP" altLang="ja-JP" sz="980">
              <a:solidFill>
                <a:schemeClr val="dk1"/>
              </a:solidFill>
              <a:effectLst/>
              <a:latin typeface="+mn-lt"/>
              <a:ea typeface="+mn-ea"/>
              <a:cs typeface="+mn-cs"/>
            </a:rPr>
            <a:t>億円増の</a:t>
          </a:r>
          <a:r>
            <a:rPr kumimoji="1" lang="en-US" altLang="ja-JP" sz="980">
              <a:solidFill>
                <a:schemeClr val="dk1"/>
              </a:solidFill>
              <a:effectLst/>
              <a:latin typeface="+mn-lt"/>
              <a:ea typeface="+mn-ea"/>
              <a:cs typeface="+mn-cs"/>
            </a:rPr>
            <a:t>43.6</a:t>
          </a:r>
          <a:r>
            <a:rPr kumimoji="1" lang="ja-JP" altLang="ja-JP" sz="980">
              <a:solidFill>
                <a:schemeClr val="dk1"/>
              </a:solidFill>
              <a:effectLst/>
              <a:latin typeface="+mn-lt"/>
              <a:ea typeface="+mn-ea"/>
              <a:cs typeface="+mn-cs"/>
            </a:rPr>
            <a:t>億円、標準財政規模比では</a:t>
          </a:r>
          <a:r>
            <a:rPr kumimoji="1" lang="en-US" altLang="ja-JP" sz="980">
              <a:solidFill>
                <a:schemeClr val="dk1"/>
              </a:solidFill>
              <a:effectLst/>
              <a:latin typeface="+mn-lt"/>
              <a:ea typeface="+mn-ea"/>
              <a:cs typeface="+mn-cs"/>
            </a:rPr>
            <a:t>0.99</a:t>
          </a:r>
          <a:r>
            <a:rPr kumimoji="1" lang="ja-JP" altLang="ja-JP" sz="980">
              <a:solidFill>
                <a:schemeClr val="dk1"/>
              </a:solidFill>
              <a:effectLst/>
              <a:latin typeface="+mn-lt"/>
              <a:ea typeface="+mn-ea"/>
              <a:cs typeface="+mn-cs"/>
            </a:rPr>
            <a:t>ポイント</a:t>
          </a:r>
          <a:r>
            <a:rPr kumimoji="1" lang="ja-JP" altLang="en-US" sz="980">
              <a:solidFill>
                <a:schemeClr val="dk1"/>
              </a:solidFill>
              <a:effectLst/>
              <a:latin typeface="+mn-lt"/>
              <a:ea typeface="+mn-ea"/>
              <a:cs typeface="+mn-cs"/>
            </a:rPr>
            <a:t>増</a:t>
          </a:r>
          <a:r>
            <a:rPr kumimoji="1" lang="ja-JP" altLang="ja-JP" sz="980">
              <a:solidFill>
                <a:schemeClr val="dk1"/>
              </a:solidFill>
              <a:effectLst/>
              <a:latin typeface="+mn-lt"/>
              <a:ea typeface="+mn-ea"/>
              <a:cs typeface="+mn-cs"/>
            </a:rPr>
            <a:t>の</a:t>
          </a:r>
          <a:r>
            <a:rPr kumimoji="1" lang="en-US" altLang="ja-JP" sz="980">
              <a:solidFill>
                <a:schemeClr val="dk1"/>
              </a:solidFill>
              <a:effectLst/>
              <a:latin typeface="+mn-lt"/>
              <a:ea typeface="+mn-ea"/>
              <a:cs typeface="+mn-cs"/>
            </a:rPr>
            <a:t>28.01</a:t>
          </a:r>
          <a:r>
            <a:rPr kumimoji="1" lang="ja-JP" altLang="ja-JP" sz="980">
              <a:solidFill>
                <a:schemeClr val="dk1"/>
              </a:solidFill>
              <a:effectLst/>
              <a:latin typeface="+mn-lt"/>
              <a:ea typeface="+mn-ea"/>
              <a:cs typeface="+mn-cs"/>
            </a:rPr>
            <a:t>％となっている。</a:t>
          </a:r>
          <a:endParaRPr lang="ja-JP" altLang="ja-JP" sz="980">
            <a:effectLst/>
          </a:endParaRPr>
        </a:p>
        <a:p>
          <a:r>
            <a:rPr kumimoji="1" lang="ja-JP" altLang="ja-JP" sz="980">
              <a:solidFill>
                <a:schemeClr val="dk1"/>
              </a:solidFill>
              <a:effectLst/>
              <a:latin typeface="+mn-lt"/>
              <a:ea typeface="+mn-ea"/>
              <a:cs typeface="+mn-cs"/>
            </a:rPr>
            <a:t>　実質収支額の標準財政規模比は、前年度と比較し</a:t>
          </a:r>
          <a:r>
            <a:rPr kumimoji="1" lang="en-US" altLang="ja-JP" sz="980">
              <a:solidFill>
                <a:schemeClr val="dk1"/>
              </a:solidFill>
              <a:effectLst/>
              <a:latin typeface="+mn-lt"/>
              <a:ea typeface="+mn-ea"/>
              <a:cs typeface="+mn-cs"/>
            </a:rPr>
            <a:t>0.69</a:t>
          </a:r>
          <a:r>
            <a:rPr kumimoji="1" lang="ja-JP" altLang="ja-JP" sz="980">
              <a:solidFill>
                <a:schemeClr val="dk1"/>
              </a:solidFill>
              <a:effectLst/>
              <a:latin typeface="+mn-lt"/>
              <a:ea typeface="+mn-ea"/>
              <a:cs typeface="+mn-cs"/>
            </a:rPr>
            <a:t>ポイント</a:t>
          </a:r>
          <a:r>
            <a:rPr kumimoji="1" lang="ja-JP" altLang="en-US" sz="980">
              <a:solidFill>
                <a:schemeClr val="dk1"/>
              </a:solidFill>
              <a:effectLst/>
              <a:latin typeface="+mn-lt"/>
              <a:ea typeface="+mn-ea"/>
              <a:cs typeface="+mn-cs"/>
            </a:rPr>
            <a:t>増</a:t>
          </a:r>
          <a:r>
            <a:rPr kumimoji="1" lang="ja-JP" altLang="ja-JP" sz="980">
              <a:solidFill>
                <a:schemeClr val="dk1"/>
              </a:solidFill>
              <a:effectLst/>
              <a:latin typeface="+mn-lt"/>
              <a:ea typeface="+mn-ea"/>
              <a:cs typeface="+mn-cs"/>
            </a:rPr>
            <a:t>の</a:t>
          </a:r>
          <a:r>
            <a:rPr kumimoji="1" lang="en-US" altLang="ja-JP" sz="980">
              <a:solidFill>
                <a:schemeClr val="dk1"/>
              </a:solidFill>
              <a:effectLst/>
              <a:latin typeface="+mn-lt"/>
              <a:ea typeface="+mn-ea"/>
              <a:cs typeface="+mn-cs"/>
            </a:rPr>
            <a:t>6.66</a:t>
          </a:r>
          <a:r>
            <a:rPr kumimoji="1" lang="ja-JP" altLang="ja-JP" sz="980">
              <a:solidFill>
                <a:schemeClr val="dk1"/>
              </a:solidFill>
              <a:effectLst/>
              <a:latin typeface="+mn-lt"/>
              <a:ea typeface="+mn-ea"/>
              <a:cs typeface="+mn-cs"/>
            </a:rPr>
            <a:t>％であ</a:t>
          </a:r>
          <a:r>
            <a:rPr kumimoji="1" lang="ja-JP" altLang="en-US" sz="980">
              <a:solidFill>
                <a:schemeClr val="dk1"/>
              </a:solidFill>
              <a:effectLst/>
              <a:latin typeface="+mn-lt"/>
              <a:ea typeface="+mn-ea"/>
              <a:cs typeface="+mn-cs"/>
            </a:rPr>
            <a:t>り</a:t>
          </a:r>
          <a:r>
            <a:rPr kumimoji="1" lang="ja-JP" altLang="ja-JP" sz="980">
              <a:solidFill>
                <a:schemeClr val="dk1"/>
              </a:solidFill>
              <a:effectLst/>
              <a:latin typeface="+mn-lt"/>
              <a:ea typeface="+mn-ea"/>
              <a:cs typeface="+mn-cs"/>
            </a:rPr>
            <a:t>、財政調整基金積立や繰上償還をしたため実質単年度収支については、</a:t>
          </a:r>
          <a:r>
            <a:rPr kumimoji="1" lang="en-US" altLang="ja-JP" sz="980">
              <a:solidFill>
                <a:schemeClr val="dk1"/>
              </a:solidFill>
              <a:effectLst/>
              <a:latin typeface="+mn-lt"/>
              <a:ea typeface="+mn-ea"/>
              <a:cs typeface="+mn-cs"/>
            </a:rPr>
            <a:t>0.43</a:t>
          </a:r>
          <a:r>
            <a:rPr kumimoji="1" lang="ja-JP" altLang="ja-JP" sz="980">
              <a:solidFill>
                <a:schemeClr val="dk1"/>
              </a:solidFill>
              <a:effectLst/>
              <a:latin typeface="+mn-lt"/>
              <a:ea typeface="+mn-ea"/>
              <a:cs typeface="+mn-cs"/>
            </a:rPr>
            <a:t>ポイント増の</a:t>
          </a:r>
          <a:r>
            <a:rPr kumimoji="1" lang="en-US" altLang="ja-JP" sz="980">
              <a:solidFill>
                <a:schemeClr val="dk1"/>
              </a:solidFill>
              <a:effectLst/>
              <a:latin typeface="+mn-lt"/>
              <a:ea typeface="+mn-ea"/>
              <a:cs typeface="+mn-cs"/>
            </a:rPr>
            <a:t>9.78</a:t>
          </a:r>
          <a:r>
            <a:rPr kumimoji="1" lang="ja-JP" altLang="ja-JP" sz="980">
              <a:solidFill>
                <a:schemeClr val="dk1"/>
              </a:solidFill>
              <a:effectLst/>
              <a:latin typeface="+mn-lt"/>
              <a:ea typeface="+mn-ea"/>
              <a:cs typeface="+mn-cs"/>
            </a:rPr>
            <a:t>％となっている。</a:t>
          </a:r>
          <a:endParaRPr lang="ja-JP" altLang="ja-JP" sz="980">
            <a:effectLst/>
          </a:endParaRPr>
        </a:p>
        <a:p>
          <a:r>
            <a:rPr kumimoji="1" lang="ja-JP" altLang="ja-JP" sz="980">
              <a:solidFill>
                <a:schemeClr val="dk1"/>
              </a:solidFill>
              <a:effectLst/>
              <a:latin typeface="+mn-lt"/>
              <a:ea typeface="+mn-ea"/>
              <a:cs typeface="+mn-cs"/>
            </a:rPr>
            <a:t>　今後は特別交付税の減収見込み、災害復旧事業の継続により、財政調整基金の取崩しが必要と考えられるため、事業精査による歳出抑制や国県補助金等の歳入確保に努め、健全な財政運営を図っていく。</a:t>
          </a:r>
          <a:endParaRPr lang="ja-JP" altLang="ja-JP" sz="98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国民健康保険特別会計（事業勘定）が医療費の削減・抑制や国保税の収納対策等により</a:t>
          </a:r>
          <a:r>
            <a:rPr kumimoji="1" lang="ja-JP" altLang="en-US" sz="1100">
              <a:solidFill>
                <a:schemeClr val="dk1"/>
              </a:solidFill>
              <a:effectLst/>
              <a:latin typeface="+mn-lt"/>
              <a:ea typeface="+mn-ea"/>
              <a:cs typeface="+mn-cs"/>
            </a:rPr>
            <a:t>前々年度</a:t>
          </a:r>
          <a:r>
            <a:rPr kumimoji="1" lang="ja-JP" altLang="ja-JP" sz="1100">
              <a:solidFill>
                <a:schemeClr val="dk1"/>
              </a:solidFill>
              <a:effectLst/>
              <a:latin typeface="+mn-lt"/>
              <a:ea typeface="+mn-ea"/>
              <a:cs typeface="+mn-cs"/>
            </a:rPr>
            <a:t>から黒字化し、今年度も特別会計は全て黒字運営となっている。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高齢化に伴う医療費等の歳出増加が懸念されるため、黒字の特別会計についても徴収率の向上や、更なる健康づくり事業や介護予防事業などによる歳出抑制対策の強化を行う必要がある。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T1" zoomScale="85" zoomScaleNormal="85" workbookViewId="0">
      <selection activeCell="AU9" sqref="AU9:AX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38660000</v>
      </c>
      <c r="BO4" s="449"/>
      <c r="BP4" s="449"/>
      <c r="BQ4" s="449"/>
      <c r="BR4" s="449"/>
      <c r="BS4" s="449"/>
      <c r="BT4" s="449"/>
      <c r="BU4" s="450"/>
      <c r="BV4" s="448">
        <v>42420072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6.7</v>
      </c>
      <c r="CU4" s="589"/>
      <c r="CV4" s="589"/>
      <c r="CW4" s="589"/>
      <c r="CX4" s="589"/>
      <c r="CY4" s="589"/>
      <c r="CZ4" s="589"/>
      <c r="DA4" s="590"/>
      <c r="DB4" s="588">
        <v>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37319467</v>
      </c>
      <c r="BO5" s="420"/>
      <c r="BP5" s="420"/>
      <c r="BQ5" s="420"/>
      <c r="BR5" s="420"/>
      <c r="BS5" s="420"/>
      <c r="BT5" s="420"/>
      <c r="BU5" s="421"/>
      <c r="BV5" s="419">
        <v>40707843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92.2</v>
      </c>
      <c r="CU5" s="417"/>
      <c r="CV5" s="417"/>
      <c r="CW5" s="417"/>
      <c r="CX5" s="417"/>
      <c r="CY5" s="417"/>
      <c r="CZ5" s="417"/>
      <c r="DA5" s="418"/>
      <c r="DB5" s="416">
        <v>86.3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1340533</v>
      </c>
      <c r="BO6" s="420"/>
      <c r="BP6" s="420"/>
      <c r="BQ6" s="420"/>
      <c r="BR6" s="420"/>
      <c r="BS6" s="420"/>
      <c r="BT6" s="420"/>
      <c r="BU6" s="421"/>
      <c r="BV6" s="419">
        <v>1712229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93.8</v>
      </c>
      <c r="CU6" s="563"/>
      <c r="CV6" s="563"/>
      <c r="CW6" s="563"/>
      <c r="CX6" s="563"/>
      <c r="CY6" s="563"/>
      <c r="CZ6" s="563"/>
      <c r="DA6" s="564"/>
      <c r="DB6" s="562">
        <v>91.4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304186</v>
      </c>
      <c r="BO7" s="420"/>
      <c r="BP7" s="420"/>
      <c r="BQ7" s="420"/>
      <c r="BR7" s="420"/>
      <c r="BS7" s="420"/>
      <c r="BT7" s="420"/>
      <c r="BU7" s="421"/>
      <c r="BV7" s="419">
        <v>753602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15561287</v>
      </c>
      <c r="CU7" s="420"/>
      <c r="CV7" s="420"/>
      <c r="CW7" s="420"/>
      <c r="CX7" s="420"/>
      <c r="CY7" s="420"/>
      <c r="CZ7" s="420"/>
      <c r="DA7" s="421"/>
      <c r="DB7" s="419">
        <v>16044647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1036347</v>
      </c>
      <c r="BO8" s="420"/>
      <c r="BP8" s="420"/>
      <c r="BQ8" s="420"/>
      <c r="BR8" s="420"/>
      <c r="BS8" s="420"/>
      <c r="BT8" s="420"/>
      <c r="BU8" s="421"/>
      <c r="BV8" s="419">
        <v>958627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0.51</v>
      </c>
      <c r="CU8" s="523"/>
      <c r="CV8" s="523"/>
      <c r="CW8" s="523"/>
      <c r="CX8" s="523"/>
      <c r="CY8" s="523"/>
      <c r="CZ8" s="523"/>
      <c r="DA8" s="524"/>
      <c r="DB8" s="522">
        <v>0.52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50273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77720</v>
      </c>
      <c r="BO9" s="420"/>
      <c r="BP9" s="420"/>
      <c r="BQ9" s="420"/>
      <c r="BR9" s="420"/>
      <c r="BS9" s="420"/>
      <c r="BT9" s="420"/>
      <c r="BU9" s="421"/>
      <c r="BV9" s="419">
        <v>-4360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21</v>
      </c>
      <c r="CU9" s="417"/>
      <c r="CV9" s="417"/>
      <c r="CW9" s="417"/>
      <c r="CX9" s="417"/>
      <c r="CY9" s="417"/>
      <c r="CZ9" s="417"/>
      <c r="DA9" s="418"/>
      <c r="DB9" s="416">
        <v>20.8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52444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23205</v>
      </c>
      <c r="BO10" s="420"/>
      <c r="BP10" s="420"/>
      <c r="BQ10" s="420"/>
      <c r="BR10" s="420"/>
      <c r="BS10" s="420"/>
      <c r="BT10" s="420"/>
      <c r="BU10" s="421"/>
      <c r="BV10" s="419">
        <v>23258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1421147</v>
      </c>
      <c r="BO11" s="420"/>
      <c r="BP11" s="420"/>
      <c r="BQ11" s="420"/>
      <c r="BR11" s="420"/>
      <c r="BS11" s="420"/>
      <c r="BT11" s="420"/>
      <c r="BU11" s="421"/>
      <c r="BV11" s="419">
        <v>1480817</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50903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50056</v>
      </c>
      <c r="S13" s="507"/>
      <c r="T13" s="507"/>
      <c r="U13" s="507"/>
      <c r="V13" s="508"/>
      <c r="W13" s="509" t="s">
        <v>141</v>
      </c>
      <c r="X13" s="405"/>
      <c r="Y13" s="405"/>
      <c r="Z13" s="405"/>
      <c r="AA13" s="405"/>
      <c r="AB13" s="406"/>
      <c r="AC13" s="372">
        <v>3103</v>
      </c>
      <c r="AD13" s="373"/>
      <c r="AE13" s="373"/>
      <c r="AF13" s="373"/>
      <c r="AG13" s="374"/>
      <c r="AH13" s="372">
        <v>3666</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1522072</v>
      </c>
      <c r="BO13" s="420"/>
      <c r="BP13" s="420"/>
      <c r="BQ13" s="420"/>
      <c r="BR13" s="420"/>
      <c r="BS13" s="420"/>
      <c r="BT13" s="420"/>
      <c r="BU13" s="421"/>
      <c r="BV13" s="419">
        <v>1499715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9.1999999999999993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51468</v>
      </c>
      <c r="S14" s="507"/>
      <c r="T14" s="507"/>
      <c r="U14" s="507"/>
      <c r="V14" s="508"/>
      <c r="W14" s="510"/>
      <c r="X14" s="408"/>
      <c r="Y14" s="408"/>
      <c r="Z14" s="408"/>
      <c r="AA14" s="408"/>
      <c r="AB14" s="409"/>
      <c r="AC14" s="499">
        <v>13.5</v>
      </c>
      <c r="AD14" s="500"/>
      <c r="AE14" s="500"/>
      <c r="AF14" s="500"/>
      <c r="AG14" s="501"/>
      <c r="AH14" s="499">
        <v>15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50778</v>
      </c>
      <c r="S15" s="507"/>
      <c r="T15" s="507"/>
      <c r="U15" s="507"/>
      <c r="V15" s="508"/>
      <c r="W15" s="509" t="s">
        <v>148</v>
      </c>
      <c r="X15" s="405"/>
      <c r="Y15" s="405"/>
      <c r="Z15" s="405"/>
      <c r="AA15" s="405"/>
      <c r="AB15" s="406"/>
      <c r="AC15" s="372">
        <v>5669</v>
      </c>
      <c r="AD15" s="373"/>
      <c r="AE15" s="373"/>
      <c r="AF15" s="373"/>
      <c r="AG15" s="374"/>
      <c r="AH15" s="372">
        <v>6216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6805457</v>
      </c>
      <c r="BO15" s="449"/>
      <c r="BP15" s="449"/>
      <c r="BQ15" s="449"/>
      <c r="BR15" s="449"/>
      <c r="BS15" s="449"/>
      <c r="BT15" s="449"/>
      <c r="BU15" s="450"/>
      <c r="BV15" s="448">
        <v>6514685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24.7</v>
      </c>
      <c r="AD16" s="500"/>
      <c r="AE16" s="500"/>
      <c r="AF16" s="500"/>
      <c r="AG16" s="501"/>
      <c r="AH16" s="499">
        <v>25.4</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13507147</v>
      </c>
      <c r="BO16" s="420"/>
      <c r="BP16" s="420"/>
      <c r="BQ16" s="420"/>
      <c r="BR16" s="420"/>
      <c r="BS16" s="420"/>
      <c r="BT16" s="420"/>
      <c r="BU16" s="421"/>
      <c r="BV16" s="419">
        <v>13393147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14163</v>
      </c>
      <c r="AD17" s="373"/>
      <c r="AE17" s="373"/>
      <c r="AF17" s="373"/>
      <c r="AG17" s="374"/>
      <c r="AH17" s="372">
        <v>14591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8593873</v>
      </c>
      <c r="BO17" s="420"/>
      <c r="BP17" s="420"/>
      <c r="BQ17" s="420"/>
      <c r="BR17" s="420"/>
      <c r="BS17" s="420"/>
      <c r="BT17" s="420"/>
      <c r="BU17" s="421"/>
      <c r="BV17" s="419">
        <v>8227835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246.71</v>
      </c>
      <c r="M18" s="472"/>
      <c r="N18" s="472"/>
      <c r="O18" s="472"/>
      <c r="P18" s="472"/>
      <c r="Q18" s="472"/>
      <c r="R18" s="473"/>
      <c r="S18" s="473"/>
      <c r="T18" s="473"/>
      <c r="U18" s="473"/>
      <c r="V18" s="474"/>
      <c r="W18" s="490"/>
      <c r="X18" s="491"/>
      <c r="Y18" s="491"/>
      <c r="Z18" s="491"/>
      <c r="AA18" s="491"/>
      <c r="AB18" s="515"/>
      <c r="AC18" s="389">
        <v>61.8</v>
      </c>
      <c r="AD18" s="390"/>
      <c r="AE18" s="390"/>
      <c r="AF18" s="390"/>
      <c r="AG18" s="475"/>
      <c r="AH18" s="389">
        <v>59.6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14869138</v>
      </c>
      <c r="BO18" s="420"/>
      <c r="BP18" s="420"/>
      <c r="BQ18" s="420"/>
      <c r="BR18" s="420"/>
      <c r="BS18" s="420"/>
      <c r="BT18" s="420"/>
      <c r="BU18" s="421"/>
      <c r="BV18" s="419">
        <v>14492073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204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21102665</v>
      </c>
      <c r="BO19" s="420"/>
      <c r="BP19" s="420"/>
      <c r="BQ19" s="420"/>
      <c r="BR19" s="420"/>
      <c r="BS19" s="420"/>
      <c r="BT19" s="420"/>
      <c r="BU19" s="421"/>
      <c r="BV19" s="419">
        <v>21434165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19456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28745639</v>
      </c>
      <c r="BO22" s="449"/>
      <c r="BP22" s="449"/>
      <c r="BQ22" s="449"/>
      <c r="BR22" s="449"/>
      <c r="BS22" s="449"/>
      <c r="BT22" s="449"/>
      <c r="BU22" s="450"/>
      <c r="BV22" s="448">
        <v>30794163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25668264</v>
      </c>
      <c r="BO23" s="420"/>
      <c r="BP23" s="420"/>
      <c r="BQ23" s="420"/>
      <c r="BR23" s="420"/>
      <c r="BS23" s="420"/>
      <c r="BT23" s="420"/>
      <c r="BU23" s="421"/>
      <c r="BV23" s="419">
        <v>27585164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8430</v>
      </c>
      <c r="R24" s="373"/>
      <c r="S24" s="373"/>
      <c r="T24" s="373"/>
      <c r="U24" s="373"/>
      <c r="V24" s="374"/>
      <c r="W24" s="462"/>
      <c r="X24" s="399"/>
      <c r="Y24" s="400"/>
      <c r="Z24" s="375" t="s">
        <v>173</v>
      </c>
      <c r="AA24" s="376"/>
      <c r="AB24" s="376"/>
      <c r="AC24" s="376"/>
      <c r="AD24" s="376"/>
      <c r="AE24" s="376"/>
      <c r="AF24" s="376"/>
      <c r="AG24" s="377"/>
      <c r="AH24" s="372">
        <v>462</v>
      </c>
      <c r="AI24" s="373"/>
      <c r="AJ24" s="373"/>
      <c r="AK24" s="373"/>
      <c r="AL24" s="374"/>
      <c r="AM24" s="372">
        <v>1485330</v>
      </c>
      <c r="AN24" s="373"/>
      <c r="AO24" s="373"/>
      <c r="AP24" s="373"/>
      <c r="AQ24" s="373"/>
      <c r="AR24" s="374"/>
      <c r="AS24" s="372">
        <v>3215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19535987</v>
      </c>
      <c r="BO24" s="420"/>
      <c r="BP24" s="420"/>
      <c r="BQ24" s="420"/>
      <c r="BR24" s="420"/>
      <c r="BS24" s="420"/>
      <c r="BT24" s="420"/>
      <c r="BU24" s="421"/>
      <c r="BV24" s="419">
        <v>20601971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6830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7792529</v>
      </c>
      <c r="BO25" s="449"/>
      <c r="BP25" s="449"/>
      <c r="BQ25" s="449"/>
      <c r="BR25" s="449"/>
      <c r="BS25" s="449"/>
      <c r="BT25" s="449"/>
      <c r="BU25" s="450"/>
      <c r="BV25" s="448">
        <v>8288781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6100</v>
      </c>
      <c r="R26" s="373"/>
      <c r="S26" s="373"/>
      <c r="T26" s="373"/>
      <c r="U26" s="373"/>
      <c r="V26" s="374"/>
      <c r="W26" s="462"/>
      <c r="X26" s="399"/>
      <c r="Y26" s="400"/>
      <c r="Z26" s="375" t="s">
        <v>179</v>
      </c>
      <c r="AA26" s="430"/>
      <c r="AB26" s="430"/>
      <c r="AC26" s="430"/>
      <c r="AD26" s="430"/>
      <c r="AE26" s="430"/>
      <c r="AF26" s="430"/>
      <c r="AG26" s="431"/>
      <c r="AH26" s="372">
        <v>6</v>
      </c>
      <c r="AI26" s="373"/>
      <c r="AJ26" s="373"/>
      <c r="AK26" s="373"/>
      <c r="AL26" s="374"/>
      <c r="AM26" s="372">
        <v>21510</v>
      </c>
      <c r="AN26" s="373"/>
      <c r="AO26" s="373"/>
      <c r="AP26" s="373"/>
      <c r="AQ26" s="373"/>
      <c r="AR26" s="374"/>
      <c r="AS26" s="372">
        <v>3585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4670</v>
      </c>
      <c r="R27" s="373"/>
      <c r="S27" s="373"/>
      <c r="T27" s="373"/>
      <c r="U27" s="373"/>
      <c r="V27" s="374"/>
      <c r="W27" s="462"/>
      <c r="X27" s="399"/>
      <c r="Y27" s="400"/>
      <c r="Z27" s="375" t="s">
        <v>182</v>
      </c>
      <c r="AA27" s="376"/>
      <c r="AB27" s="376"/>
      <c r="AC27" s="376"/>
      <c r="AD27" s="376"/>
      <c r="AE27" s="376"/>
      <c r="AF27" s="376"/>
      <c r="AG27" s="377"/>
      <c r="AH27" s="372">
        <v>2</v>
      </c>
      <c r="AI27" s="373"/>
      <c r="AJ27" s="373"/>
      <c r="AK27" s="373"/>
      <c r="AL27" s="374"/>
      <c r="AM27" s="372" t="s">
        <v>183</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4130</v>
      </c>
      <c r="R28" s="373"/>
      <c r="S28" s="373"/>
      <c r="T28" s="373"/>
      <c r="U28" s="373"/>
      <c r="V28" s="374"/>
      <c r="W28" s="462"/>
      <c r="X28" s="399"/>
      <c r="Y28" s="400"/>
      <c r="Z28" s="375" t="s">
        <v>187</v>
      </c>
      <c r="AA28" s="376"/>
      <c r="AB28" s="376"/>
      <c r="AC28" s="376"/>
      <c r="AD28" s="376"/>
      <c r="AE28" s="376"/>
      <c r="AF28" s="376"/>
      <c r="AG28" s="377"/>
      <c r="AH28" s="372" t="s">
        <v>130</v>
      </c>
      <c r="AI28" s="373"/>
      <c r="AJ28" s="373"/>
      <c r="AK28" s="373"/>
      <c r="AL28" s="374"/>
      <c r="AM28" s="372" t="s">
        <v>147</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4358916</v>
      </c>
      <c r="BO28" s="449"/>
      <c r="BP28" s="449"/>
      <c r="BQ28" s="449"/>
      <c r="BR28" s="449"/>
      <c r="BS28" s="449"/>
      <c r="BT28" s="449"/>
      <c r="BU28" s="450"/>
      <c r="BV28" s="448">
        <v>4335711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3860</v>
      </c>
      <c r="R29" s="373"/>
      <c r="S29" s="373"/>
      <c r="T29" s="373"/>
      <c r="U29" s="373"/>
      <c r="V29" s="374"/>
      <c r="W29" s="463"/>
      <c r="X29" s="464"/>
      <c r="Y29" s="465"/>
      <c r="Z29" s="375" t="s">
        <v>190</v>
      </c>
      <c r="AA29" s="376"/>
      <c r="AB29" s="376"/>
      <c r="AC29" s="376"/>
      <c r="AD29" s="376"/>
      <c r="AE29" s="376"/>
      <c r="AF29" s="376"/>
      <c r="AG29" s="377"/>
      <c r="AH29" s="372">
        <v>464</v>
      </c>
      <c r="AI29" s="373"/>
      <c r="AJ29" s="373"/>
      <c r="AK29" s="373"/>
      <c r="AL29" s="374"/>
      <c r="AM29" s="372">
        <v>1494162</v>
      </c>
      <c r="AN29" s="373"/>
      <c r="AO29" s="373"/>
      <c r="AP29" s="373"/>
      <c r="AQ29" s="373"/>
      <c r="AR29" s="374"/>
      <c r="AS29" s="372">
        <v>3220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2076147</v>
      </c>
      <c r="BO29" s="420"/>
      <c r="BP29" s="420"/>
      <c r="BQ29" s="420"/>
      <c r="BR29" s="420"/>
      <c r="BS29" s="420"/>
      <c r="BT29" s="420"/>
      <c r="BU29" s="421"/>
      <c r="BV29" s="419">
        <v>2569058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12057352</v>
      </c>
      <c r="BO30" s="454"/>
      <c r="BP30" s="454"/>
      <c r="BQ30" s="454"/>
      <c r="BR30" s="454"/>
      <c r="BS30" s="454"/>
      <c r="BT30" s="454"/>
      <c r="BU30" s="455"/>
      <c r="BV30" s="453">
        <v>11650633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IF('各会計、関係団体の財政状況及び健全化判断比率'!B36="","",'各会計、関係団体の財政状況及び健全化判断比率'!B36)</f>
        <v>工業用地造成事業特別会計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久留米市外三市町高等学校組合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甘木鉄道</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国民健康保険特別会計（直営診療施設勘定）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あまぎ水の文化村</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福岡県市町村職員退職手当組合（一般会計）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ガマダス</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介護保険特別会計（保険事業勘定）</v>
      </c>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IF('各会計、関係団体の財政状況及び健全化判断比率'!B35="","",'各会計、関係団体の財政状況及び健全化判断比率'!B35)</f>
        <v>簡易水道事業会計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福岡県市町村職員退職手当組合（基金特別会計）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三連水車の里あさくら</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福岡県南広域水道企業団</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甘木・朝倉広域市町村圏事務組合（一般会計）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甘木・朝倉広域市町村圏事務組合（消防特別会計）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甘木・朝倉・三井環境施設組合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福岡県自治振興組合（一般会計）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福岡県自治振興組合（公文書館事業特別会計）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KoxgYl8WQyqrLAHafNphOQ81aeAVaL4/uNUEt/rCnJPo6hgUW0KvDAdJAjuv2uaLh5aVZsWRNE/1eLMcctfHg==" saltValue="aqzxc8bjwez9hT54IFhS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I37" sqref="I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3" t="s">
        <v>571</v>
      </c>
      <c r="D34" s="1153"/>
      <c r="E34" s="1154"/>
      <c r="F34" s="32">
        <v>8.4600000000000009</v>
      </c>
      <c r="G34" s="33">
        <v>9.15</v>
      </c>
      <c r="H34" s="33">
        <v>8.84</v>
      </c>
      <c r="I34" s="33">
        <v>8.65</v>
      </c>
      <c r="J34" s="34">
        <v>8.7799999999999994</v>
      </c>
      <c r="K34" s="22"/>
      <c r="L34" s="22"/>
      <c r="M34" s="22"/>
      <c r="N34" s="22"/>
      <c r="O34" s="22"/>
      <c r="P34" s="22"/>
    </row>
    <row r="35" spans="1:16" ht="39" customHeight="1" x14ac:dyDescent="0.15">
      <c r="A35" s="22"/>
      <c r="B35" s="35"/>
      <c r="C35" s="1147" t="s">
        <v>572</v>
      </c>
      <c r="D35" s="1148"/>
      <c r="E35" s="1149"/>
      <c r="F35" s="36">
        <v>6.67</v>
      </c>
      <c r="G35" s="37">
        <v>6.65</v>
      </c>
      <c r="H35" s="37">
        <v>6.21</v>
      </c>
      <c r="I35" s="37">
        <v>5.97</v>
      </c>
      <c r="J35" s="38">
        <v>6.65</v>
      </c>
      <c r="K35" s="22"/>
      <c r="L35" s="22"/>
      <c r="M35" s="22"/>
      <c r="N35" s="22"/>
      <c r="O35" s="22"/>
      <c r="P35" s="22"/>
    </row>
    <row r="36" spans="1:16" ht="39" customHeight="1" x14ac:dyDescent="0.15">
      <c r="A36" s="22"/>
      <c r="B36" s="35"/>
      <c r="C36" s="1147" t="s">
        <v>573</v>
      </c>
      <c r="D36" s="1148"/>
      <c r="E36" s="1149"/>
      <c r="F36" s="36">
        <v>4.91</v>
      </c>
      <c r="G36" s="37">
        <v>4.5</v>
      </c>
      <c r="H36" s="37">
        <v>4.3099999999999996</v>
      </c>
      <c r="I36" s="37">
        <v>4.2300000000000004</v>
      </c>
      <c r="J36" s="38">
        <v>4.53</v>
      </c>
      <c r="K36" s="22"/>
      <c r="L36" s="22"/>
      <c r="M36" s="22"/>
      <c r="N36" s="22"/>
      <c r="O36" s="22"/>
      <c r="P36" s="22"/>
    </row>
    <row r="37" spans="1:16" ht="39" customHeight="1" x14ac:dyDescent="0.15">
      <c r="A37" s="22"/>
      <c r="B37" s="35"/>
      <c r="C37" s="1147" t="s">
        <v>574</v>
      </c>
      <c r="D37" s="1148"/>
      <c r="E37" s="1149"/>
      <c r="F37" s="36">
        <v>0.78</v>
      </c>
      <c r="G37" s="37">
        <v>0.69</v>
      </c>
      <c r="H37" s="37">
        <v>0.86</v>
      </c>
      <c r="I37" s="37">
        <v>1.18</v>
      </c>
      <c r="J37" s="38">
        <v>1.94</v>
      </c>
      <c r="K37" s="22"/>
      <c r="L37" s="22"/>
      <c r="M37" s="22"/>
      <c r="N37" s="22"/>
      <c r="O37" s="22"/>
      <c r="P37" s="22"/>
    </row>
    <row r="38" spans="1:16" ht="39" customHeight="1" x14ac:dyDescent="0.15">
      <c r="A38" s="22"/>
      <c r="B38" s="35"/>
      <c r="C38" s="1147" t="s">
        <v>575</v>
      </c>
      <c r="D38" s="1148"/>
      <c r="E38" s="1149"/>
      <c r="F38" s="36">
        <v>0.76</v>
      </c>
      <c r="G38" s="37">
        <v>0.78</v>
      </c>
      <c r="H38" s="37">
        <v>0.73</v>
      </c>
      <c r="I38" s="37">
        <v>1.25</v>
      </c>
      <c r="J38" s="38">
        <v>1.34</v>
      </c>
      <c r="K38" s="22"/>
      <c r="L38" s="22"/>
      <c r="M38" s="22"/>
      <c r="N38" s="22"/>
      <c r="O38" s="22"/>
      <c r="P38" s="22"/>
    </row>
    <row r="39" spans="1:16" ht="39" customHeight="1" x14ac:dyDescent="0.15">
      <c r="A39" s="22"/>
      <c r="B39" s="35"/>
      <c r="C39" s="1147" t="s">
        <v>576</v>
      </c>
      <c r="D39" s="1148"/>
      <c r="E39" s="1149"/>
      <c r="F39" s="36" t="s">
        <v>577</v>
      </c>
      <c r="G39" s="37" t="s">
        <v>578</v>
      </c>
      <c r="H39" s="37">
        <v>0.47</v>
      </c>
      <c r="I39" s="37">
        <v>1.08</v>
      </c>
      <c r="J39" s="38">
        <v>0.34</v>
      </c>
      <c r="K39" s="22"/>
      <c r="L39" s="22"/>
      <c r="M39" s="22"/>
      <c r="N39" s="22"/>
      <c r="O39" s="22"/>
      <c r="P39" s="22"/>
    </row>
    <row r="40" spans="1:16" ht="39" customHeight="1" x14ac:dyDescent="0.15">
      <c r="A40" s="22"/>
      <c r="B40" s="35"/>
      <c r="C40" s="1147" t="s">
        <v>579</v>
      </c>
      <c r="D40" s="1148"/>
      <c r="E40" s="1149"/>
      <c r="F40" s="36">
        <v>0.17</v>
      </c>
      <c r="G40" s="37">
        <v>0.18</v>
      </c>
      <c r="H40" s="37">
        <v>0.16</v>
      </c>
      <c r="I40" s="37">
        <v>0.17</v>
      </c>
      <c r="J40" s="38">
        <v>0.2</v>
      </c>
      <c r="K40" s="22"/>
      <c r="L40" s="22"/>
      <c r="M40" s="22"/>
      <c r="N40" s="22"/>
      <c r="O40" s="22"/>
      <c r="P40" s="22"/>
    </row>
    <row r="41" spans="1:16" ht="39" customHeight="1" x14ac:dyDescent="0.15">
      <c r="A41" s="22"/>
      <c r="B41" s="35"/>
      <c r="C41" s="1147" t="s">
        <v>580</v>
      </c>
      <c r="D41" s="1148"/>
      <c r="E41" s="1149"/>
      <c r="F41" s="36">
        <v>0.08</v>
      </c>
      <c r="G41" s="37">
        <v>0.04</v>
      </c>
      <c r="H41" s="37">
        <v>0.05</v>
      </c>
      <c r="I41" s="37">
        <v>0.13</v>
      </c>
      <c r="J41" s="38">
        <v>0.14000000000000001</v>
      </c>
      <c r="K41" s="22"/>
      <c r="L41" s="22"/>
      <c r="M41" s="22"/>
      <c r="N41" s="22"/>
      <c r="O41" s="22"/>
      <c r="P41" s="22"/>
    </row>
    <row r="42" spans="1:16" ht="39" customHeight="1" x14ac:dyDescent="0.15">
      <c r="A42" s="22"/>
      <c r="B42" s="39"/>
      <c r="C42" s="1147" t="s">
        <v>581</v>
      </c>
      <c r="D42" s="1148"/>
      <c r="E42" s="1149"/>
      <c r="F42" s="36" t="s">
        <v>538</v>
      </c>
      <c r="G42" s="37" t="s">
        <v>538</v>
      </c>
      <c r="H42" s="37" t="s">
        <v>538</v>
      </c>
      <c r="I42" s="37" t="s">
        <v>538</v>
      </c>
      <c r="J42" s="38" t="s">
        <v>538</v>
      </c>
      <c r="K42" s="22"/>
      <c r="L42" s="22"/>
      <c r="M42" s="22"/>
      <c r="N42" s="22"/>
      <c r="O42" s="22"/>
      <c r="P42" s="22"/>
    </row>
    <row r="43" spans="1:16" ht="39" customHeight="1" thickBot="1" x14ac:dyDescent="0.2">
      <c r="A43" s="22"/>
      <c r="B43" s="40"/>
      <c r="C43" s="1150" t="s">
        <v>582</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usFCvWsjvQR1sI7/iWg5MgC3f4BuyR6gqGeNgJUby+EtA5Ifd7AnHMZiVg35cx1nBmQSy1E8Ri6r0lxx7qEmg==" saltValue="phcsBNy4FrSP0fR4pNY0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J43" zoomScaleSheetLayoutView="55" workbookViewId="0">
      <selection activeCell="U50" sqref="U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2714</v>
      </c>
      <c r="L45" s="60">
        <v>2899</v>
      </c>
      <c r="M45" s="60">
        <v>3050</v>
      </c>
      <c r="N45" s="60">
        <v>2991</v>
      </c>
      <c r="O45" s="61">
        <v>3036</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538</v>
      </c>
      <c r="L46" s="64" t="s">
        <v>538</v>
      </c>
      <c r="M46" s="64" t="s">
        <v>538</v>
      </c>
      <c r="N46" s="64" t="s">
        <v>538</v>
      </c>
      <c r="O46" s="65" t="s">
        <v>538</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538</v>
      </c>
      <c r="L47" s="64" t="s">
        <v>538</v>
      </c>
      <c r="M47" s="64" t="s">
        <v>538</v>
      </c>
      <c r="N47" s="64" t="s">
        <v>538</v>
      </c>
      <c r="O47" s="65" t="s">
        <v>538</v>
      </c>
      <c r="P47" s="48"/>
      <c r="Q47" s="48"/>
      <c r="R47" s="48"/>
      <c r="S47" s="48"/>
      <c r="T47" s="48"/>
      <c r="U47" s="48"/>
    </row>
    <row r="48" spans="1:21" ht="30.75" customHeight="1" x14ac:dyDescent="0.15">
      <c r="A48" s="48"/>
      <c r="B48" s="1180"/>
      <c r="C48" s="1181"/>
      <c r="D48" s="62"/>
      <c r="E48" s="1157" t="s">
        <v>15</v>
      </c>
      <c r="F48" s="1157"/>
      <c r="G48" s="1157"/>
      <c r="H48" s="1157"/>
      <c r="I48" s="1157"/>
      <c r="J48" s="1158"/>
      <c r="K48" s="63">
        <v>945</v>
      </c>
      <c r="L48" s="64">
        <v>906</v>
      </c>
      <c r="M48" s="64">
        <v>908</v>
      </c>
      <c r="N48" s="64">
        <v>958</v>
      </c>
      <c r="O48" s="65">
        <v>987</v>
      </c>
      <c r="P48" s="48"/>
      <c r="Q48" s="48"/>
      <c r="R48" s="48"/>
      <c r="S48" s="48"/>
      <c r="T48" s="48"/>
      <c r="U48" s="48"/>
    </row>
    <row r="49" spans="1:21" ht="30.75" customHeight="1" x14ac:dyDescent="0.15">
      <c r="A49" s="48"/>
      <c r="B49" s="1180"/>
      <c r="C49" s="1181"/>
      <c r="D49" s="62"/>
      <c r="E49" s="1157" t="s">
        <v>16</v>
      </c>
      <c r="F49" s="1157"/>
      <c r="G49" s="1157"/>
      <c r="H49" s="1157"/>
      <c r="I49" s="1157"/>
      <c r="J49" s="1158"/>
      <c r="K49" s="63">
        <v>0</v>
      </c>
      <c r="L49" s="64">
        <v>1</v>
      </c>
      <c r="M49" s="64">
        <v>1</v>
      </c>
      <c r="N49" s="64">
        <v>1</v>
      </c>
      <c r="O49" s="65">
        <v>1</v>
      </c>
      <c r="P49" s="48"/>
      <c r="Q49" s="48"/>
      <c r="R49" s="48"/>
      <c r="S49" s="48"/>
      <c r="T49" s="48"/>
      <c r="U49" s="48"/>
    </row>
    <row r="50" spans="1:21" ht="30.75" customHeight="1" x14ac:dyDescent="0.15">
      <c r="A50" s="48"/>
      <c r="B50" s="1180"/>
      <c r="C50" s="1181"/>
      <c r="D50" s="62"/>
      <c r="E50" s="1157" t="s">
        <v>17</v>
      </c>
      <c r="F50" s="1157"/>
      <c r="G50" s="1157"/>
      <c r="H50" s="1157"/>
      <c r="I50" s="1157"/>
      <c r="J50" s="1158"/>
      <c r="K50" s="63">
        <v>82</v>
      </c>
      <c r="L50" s="64">
        <v>116</v>
      </c>
      <c r="M50" s="64">
        <v>155</v>
      </c>
      <c r="N50" s="64">
        <v>169</v>
      </c>
      <c r="O50" s="65">
        <v>193</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538</v>
      </c>
      <c r="L51" s="64" t="s">
        <v>538</v>
      </c>
      <c r="M51" s="64" t="s">
        <v>538</v>
      </c>
      <c r="N51" s="64" t="s">
        <v>538</v>
      </c>
      <c r="O51" s="65" t="s">
        <v>538</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2688</v>
      </c>
      <c r="L52" s="64">
        <v>2647</v>
      </c>
      <c r="M52" s="64">
        <v>2952</v>
      </c>
      <c r="N52" s="64">
        <v>3095</v>
      </c>
      <c r="O52" s="65">
        <v>3105</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1053</v>
      </c>
      <c r="L53" s="69">
        <v>1275</v>
      </c>
      <c r="M53" s="69">
        <v>1162</v>
      </c>
      <c r="N53" s="69">
        <v>1024</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q6VCPJluSlOwJrZjeX2IiBUxOAQ8XVYSbc8cKubZ20nvVyPnqYU7cJwU6PcIXHChKoGWhL6oi78cMDC9IgZ4A==" saltValue="vpadFzmKIk4oPl6ftvml4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43" zoomScaleNormal="100" zoomScaleSheetLayoutView="100" workbookViewId="0">
      <selection activeCell="E46" sqref="E46:H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8" t="s">
        <v>32</v>
      </c>
      <c r="C41" s="1199"/>
      <c r="D41" s="105"/>
      <c r="E41" s="1200" t="s">
        <v>33</v>
      </c>
      <c r="F41" s="1200"/>
      <c r="G41" s="1200"/>
      <c r="H41" s="1201"/>
      <c r="I41" s="355">
        <v>31192</v>
      </c>
      <c r="J41" s="356">
        <v>31459</v>
      </c>
      <c r="K41" s="356">
        <v>31428</v>
      </c>
      <c r="L41" s="356">
        <v>30794</v>
      </c>
      <c r="M41" s="357">
        <v>28746</v>
      </c>
    </row>
    <row r="42" spans="2:13" ht="27.75" customHeight="1" x14ac:dyDescent="0.15">
      <c r="B42" s="1188"/>
      <c r="C42" s="1189"/>
      <c r="D42" s="106"/>
      <c r="E42" s="1192" t="s">
        <v>34</v>
      </c>
      <c r="F42" s="1192"/>
      <c r="G42" s="1192"/>
      <c r="H42" s="1193"/>
      <c r="I42" s="358">
        <v>1</v>
      </c>
      <c r="J42" s="359" t="s">
        <v>538</v>
      </c>
      <c r="K42" s="359" t="s">
        <v>538</v>
      </c>
      <c r="L42" s="359" t="s">
        <v>538</v>
      </c>
      <c r="M42" s="360" t="s">
        <v>538</v>
      </c>
    </row>
    <row r="43" spans="2:13" ht="27.75" customHeight="1" x14ac:dyDescent="0.15">
      <c r="B43" s="1188"/>
      <c r="C43" s="1189"/>
      <c r="D43" s="106"/>
      <c r="E43" s="1192" t="s">
        <v>35</v>
      </c>
      <c r="F43" s="1192"/>
      <c r="G43" s="1192"/>
      <c r="H43" s="1193"/>
      <c r="I43" s="358">
        <v>12576</v>
      </c>
      <c r="J43" s="359">
        <v>12124</v>
      </c>
      <c r="K43" s="359">
        <v>12172</v>
      </c>
      <c r="L43" s="359">
        <v>11872</v>
      </c>
      <c r="M43" s="360">
        <v>11758</v>
      </c>
    </row>
    <row r="44" spans="2:13" ht="27.75" customHeight="1" x14ac:dyDescent="0.15">
      <c r="B44" s="1188"/>
      <c r="C44" s="1189"/>
      <c r="D44" s="106"/>
      <c r="E44" s="1192" t="s">
        <v>36</v>
      </c>
      <c r="F44" s="1192"/>
      <c r="G44" s="1192"/>
      <c r="H44" s="1193"/>
      <c r="I44" s="358">
        <v>754</v>
      </c>
      <c r="J44" s="359">
        <v>1061</v>
      </c>
      <c r="K44" s="359">
        <v>1204</v>
      </c>
      <c r="L44" s="359">
        <v>1053</v>
      </c>
      <c r="M44" s="360">
        <v>847</v>
      </c>
    </row>
    <row r="45" spans="2:13" ht="27.75" customHeight="1" x14ac:dyDescent="0.15">
      <c r="B45" s="1188"/>
      <c r="C45" s="1189"/>
      <c r="D45" s="106"/>
      <c r="E45" s="1192" t="s">
        <v>37</v>
      </c>
      <c r="F45" s="1192"/>
      <c r="G45" s="1192"/>
      <c r="H45" s="1193"/>
      <c r="I45" s="358">
        <v>3208</v>
      </c>
      <c r="J45" s="359">
        <v>2819</v>
      </c>
      <c r="K45" s="359">
        <v>2611</v>
      </c>
      <c r="L45" s="359">
        <v>2386</v>
      </c>
      <c r="M45" s="360">
        <v>2364</v>
      </c>
    </row>
    <row r="46" spans="2:13" ht="27.75" customHeight="1" x14ac:dyDescent="0.15">
      <c r="B46" s="1188"/>
      <c r="C46" s="1189"/>
      <c r="D46" s="107"/>
      <c r="E46" s="1192" t="s">
        <v>38</v>
      </c>
      <c r="F46" s="1192"/>
      <c r="G46" s="1192"/>
      <c r="H46" s="1193"/>
      <c r="I46" s="358" t="s">
        <v>538</v>
      </c>
      <c r="J46" s="359" t="s">
        <v>538</v>
      </c>
      <c r="K46" s="359" t="s">
        <v>538</v>
      </c>
      <c r="L46" s="359" t="s">
        <v>538</v>
      </c>
      <c r="M46" s="360" t="s">
        <v>538</v>
      </c>
    </row>
    <row r="47" spans="2:13" ht="27.75" customHeight="1" x14ac:dyDescent="0.15">
      <c r="B47" s="1188"/>
      <c r="C47" s="1189"/>
      <c r="D47" s="108"/>
      <c r="E47" s="1202" t="s">
        <v>39</v>
      </c>
      <c r="F47" s="1203"/>
      <c r="G47" s="1203"/>
      <c r="H47" s="1204"/>
      <c r="I47" s="358" t="s">
        <v>538</v>
      </c>
      <c r="J47" s="359" t="s">
        <v>538</v>
      </c>
      <c r="K47" s="359" t="s">
        <v>538</v>
      </c>
      <c r="L47" s="359" t="s">
        <v>538</v>
      </c>
      <c r="M47" s="360" t="s">
        <v>538</v>
      </c>
    </row>
    <row r="48" spans="2:13" ht="27.75" customHeight="1" x14ac:dyDescent="0.15">
      <c r="B48" s="1188"/>
      <c r="C48" s="1189"/>
      <c r="D48" s="106"/>
      <c r="E48" s="1192" t="s">
        <v>40</v>
      </c>
      <c r="F48" s="1192"/>
      <c r="G48" s="1192"/>
      <c r="H48" s="1193"/>
      <c r="I48" s="358" t="s">
        <v>538</v>
      </c>
      <c r="J48" s="359" t="s">
        <v>538</v>
      </c>
      <c r="K48" s="359" t="s">
        <v>538</v>
      </c>
      <c r="L48" s="359" t="s">
        <v>538</v>
      </c>
      <c r="M48" s="360" t="s">
        <v>538</v>
      </c>
    </row>
    <row r="49" spans="2:13" ht="27.75" customHeight="1" x14ac:dyDescent="0.15">
      <c r="B49" s="1190"/>
      <c r="C49" s="1191"/>
      <c r="D49" s="106"/>
      <c r="E49" s="1192" t="s">
        <v>41</v>
      </c>
      <c r="F49" s="1192"/>
      <c r="G49" s="1192"/>
      <c r="H49" s="1193"/>
      <c r="I49" s="358" t="s">
        <v>538</v>
      </c>
      <c r="J49" s="359" t="s">
        <v>538</v>
      </c>
      <c r="K49" s="359" t="s">
        <v>538</v>
      </c>
      <c r="L49" s="359" t="s">
        <v>538</v>
      </c>
      <c r="M49" s="360" t="s">
        <v>538</v>
      </c>
    </row>
    <row r="50" spans="2:13" ht="27.75" customHeight="1" x14ac:dyDescent="0.15">
      <c r="B50" s="1186" t="s">
        <v>42</v>
      </c>
      <c r="C50" s="1187"/>
      <c r="D50" s="109"/>
      <c r="E50" s="1192" t="s">
        <v>43</v>
      </c>
      <c r="F50" s="1192"/>
      <c r="G50" s="1192"/>
      <c r="H50" s="1193"/>
      <c r="I50" s="358">
        <v>14431</v>
      </c>
      <c r="J50" s="359">
        <v>15562</v>
      </c>
      <c r="K50" s="359">
        <v>16480</v>
      </c>
      <c r="L50" s="359">
        <v>17189</v>
      </c>
      <c r="M50" s="360">
        <v>17218</v>
      </c>
    </row>
    <row r="51" spans="2:13" ht="27.75" customHeight="1" x14ac:dyDescent="0.15">
      <c r="B51" s="1188"/>
      <c r="C51" s="1189"/>
      <c r="D51" s="106"/>
      <c r="E51" s="1192" t="s">
        <v>44</v>
      </c>
      <c r="F51" s="1192"/>
      <c r="G51" s="1192"/>
      <c r="H51" s="1193"/>
      <c r="I51" s="358">
        <v>111</v>
      </c>
      <c r="J51" s="359">
        <v>172</v>
      </c>
      <c r="K51" s="359">
        <v>316</v>
      </c>
      <c r="L51" s="359">
        <v>296</v>
      </c>
      <c r="M51" s="360">
        <v>268</v>
      </c>
    </row>
    <row r="52" spans="2:13" ht="27.75" customHeight="1" x14ac:dyDescent="0.15">
      <c r="B52" s="1190"/>
      <c r="C52" s="1191"/>
      <c r="D52" s="106"/>
      <c r="E52" s="1192" t="s">
        <v>45</v>
      </c>
      <c r="F52" s="1192"/>
      <c r="G52" s="1192"/>
      <c r="H52" s="1193"/>
      <c r="I52" s="358">
        <v>31591</v>
      </c>
      <c r="J52" s="359">
        <v>32461</v>
      </c>
      <c r="K52" s="359">
        <v>33590</v>
      </c>
      <c r="L52" s="359">
        <v>33672</v>
      </c>
      <c r="M52" s="360">
        <v>33035</v>
      </c>
    </row>
    <row r="53" spans="2:13" ht="27.75" customHeight="1" thickBot="1" x14ac:dyDescent="0.2">
      <c r="B53" s="1194" t="s">
        <v>46</v>
      </c>
      <c r="C53" s="1195"/>
      <c r="D53" s="110"/>
      <c r="E53" s="1196" t="s">
        <v>47</v>
      </c>
      <c r="F53" s="1196"/>
      <c r="G53" s="1196"/>
      <c r="H53" s="1197"/>
      <c r="I53" s="361">
        <v>1599</v>
      </c>
      <c r="J53" s="362">
        <v>-733</v>
      </c>
      <c r="K53" s="362">
        <v>-2972</v>
      </c>
      <c r="L53" s="362">
        <v>-5052</v>
      </c>
      <c r="M53" s="363">
        <v>-6805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T2bT71Mr6i/YN5B5MG1N7VpBkpgGCE2bTmFO8WMpeEZSphI7yrpk+TaPeI42SvkFsS3ZNf+fSv4mHhBJPvOcw==" saltValue="vROE3pmm+GPhtu+dJtuJ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6" zoomScale="70" zoomScaleNormal="70"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3" t="s">
        <v>50</v>
      </c>
      <c r="D55" s="1213"/>
      <c r="E55" s="1214"/>
      <c r="F55" s="122">
        <v>4312</v>
      </c>
      <c r="G55" s="122">
        <v>4336</v>
      </c>
      <c r="H55" s="123">
        <v>4359</v>
      </c>
    </row>
    <row r="56" spans="2:8" ht="52.5" customHeight="1" x14ac:dyDescent="0.15">
      <c r="B56" s="124"/>
      <c r="C56" s="1215" t="s">
        <v>51</v>
      </c>
      <c r="D56" s="1215"/>
      <c r="E56" s="1216"/>
      <c r="F56" s="125">
        <v>2802</v>
      </c>
      <c r="G56" s="125">
        <v>2569</v>
      </c>
      <c r="H56" s="126">
        <v>2076</v>
      </c>
    </row>
    <row r="57" spans="2:8" ht="53.25" customHeight="1" x14ac:dyDescent="0.15">
      <c r="B57" s="124"/>
      <c r="C57" s="1217" t="s">
        <v>52</v>
      </c>
      <c r="D57" s="1217"/>
      <c r="E57" s="1218"/>
      <c r="F57" s="127">
        <v>10781</v>
      </c>
      <c r="G57" s="127">
        <v>11651</v>
      </c>
      <c r="H57" s="128">
        <v>12057</v>
      </c>
    </row>
    <row r="58" spans="2:8" ht="45.75" customHeight="1" x14ac:dyDescent="0.15">
      <c r="B58" s="129"/>
      <c r="C58" s="1205" t="s">
        <v>605</v>
      </c>
      <c r="D58" s="1206"/>
      <c r="E58" s="1207"/>
      <c r="F58" s="130">
        <v>2880</v>
      </c>
      <c r="G58" s="130">
        <v>3468</v>
      </c>
      <c r="H58" s="131">
        <v>4082</v>
      </c>
    </row>
    <row r="59" spans="2:8" ht="45.75" customHeight="1" x14ac:dyDescent="0.15">
      <c r="B59" s="129"/>
      <c r="C59" s="1205" t="s">
        <v>606</v>
      </c>
      <c r="D59" s="1206"/>
      <c r="E59" s="1207"/>
      <c r="F59" s="130">
        <v>2644</v>
      </c>
      <c r="G59" s="130">
        <v>3359</v>
      </c>
      <c r="H59" s="131">
        <v>3279</v>
      </c>
    </row>
    <row r="60" spans="2:8" ht="45.75" customHeight="1" x14ac:dyDescent="0.15">
      <c r="B60" s="129"/>
      <c r="C60" s="1205" t="s">
        <v>613</v>
      </c>
      <c r="D60" s="1206"/>
      <c r="E60" s="1207"/>
      <c r="F60" s="130">
        <v>2102</v>
      </c>
      <c r="G60" s="130">
        <v>2109</v>
      </c>
      <c r="H60" s="131">
        <v>2115</v>
      </c>
    </row>
    <row r="61" spans="2:8" ht="45.75" customHeight="1" x14ac:dyDescent="0.15">
      <c r="B61" s="129"/>
      <c r="C61" s="1205" t="s">
        <v>614</v>
      </c>
      <c r="D61" s="1206"/>
      <c r="E61" s="1207"/>
      <c r="F61" s="130">
        <v>700</v>
      </c>
      <c r="G61" s="130">
        <v>660</v>
      </c>
      <c r="H61" s="131">
        <v>616</v>
      </c>
    </row>
    <row r="62" spans="2:8" ht="45.75" customHeight="1" thickBot="1" x14ac:dyDescent="0.2">
      <c r="B62" s="132"/>
      <c r="C62" s="1208" t="s">
        <v>615</v>
      </c>
      <c r="D62" s="1209"/>
      <c r="E62" s="1210"/>
      <c r="F62" s="133">
        <v>449</v>
      </c>
      <c r="G62" s="133">
        <v>401</v>
      </c>
      <c r="H62" s="134">
        <v>392</v>
      </c>
    </row>
    <row r="63" spans="2:8" ht="52.5" customHeight="1" thickBot="1" x14ac:dyDescent="0.2">
      <c r="B63" s="135"/>
      <c r="C63" s="1211" t="s">
        <v>53</v>
      </c>
      <c r="D63" s="1211"/>
      <c r="E63" s="1212"/>
      <c r="F63" s="136">
        <v>17896</v>
      </c>
      <c r="G63" s="136">
        <v>18555</v>
      </c>
      <c r="H63" s="137">
        <v>18492</v>
      </c>
    </row>
    <row r="64" spans="2:8" x14ac:dyDescent="0.15"/>
  </sheetData>
  <sheetProtection algorithmName="SHA-512" hashValue="+XNU8YqLufnHB4h5Xs1leuWKwQjWDFcgT/u2518KXtGpBeIBXxKKjST7lPZf9YcD0K0zJi990jll09dv5CfCPA==" saltValue="GMq6fFLj+fnOFC03f/pH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81798</v>
      </c>
      <c r="E3" s="156"/>
      <c r="F3" s="157">
        <v>69185</v>
      </c>
      <c r="G3" s="158"/>
      <c r="H3" s="159"/>
    </row>
    <row r="4" spans="1:8" x14ac:dyDescent="0.15">
      <c r="A4" s="160"/>
      <c r="B4" s="161"/>
      <c r="C4" s="162"/>
      <c r="D4" s="163">
        <v>31852</v>
      </c>
      <c r="E4" s="164"/>
      <c r="F4" s="165">
        <v>38519</v>
      </c>
      <c r="G4" s="166"/>
      <c r="H4" s="167"/>
    </row>
    <row r="5" spans="1:8" x14ac:dyDescent="0.15">
      <c r="A5" s="148" t="s">
        <v>557</v>
      </c>
      <c r="B5" s="153"/>
      <c r="C5" s="154"/>
      <c r="D5" s="155">
        <v>82868</v>
      </c>
      <c r="E5" s="156"/>
      <c r="F5" s="157">
        <v>70166</v>
      </c>
      <c r="G5" s="158"/>
      <c r="H5" s="159"/>
    </row>
    <row r="6" spans="1:8" x14ac:dyDescent="0.15">
      <c r="A6" s="160"/>
      <c r="B6" s="161"/>
      <c r="C6" s="162"/>
      <c r="D6" s="163">
        <v>28835</v>
      </c>
      <c r="E6" s="164"/>
      <c r="F6" s="165">
        <v>36115</v>
      </c>
      <c r="G6" s="166"/>
      <c r="H6" s="167"/>
    </row>
    <row r="7" spans="1:8" x14ac:dyDescent="0.15">
      <c r="A7" s="148" t="s">
        <v>558</v>
      </c>
      <c r="B7" s="153"/>
      <c r="C7" s="154"/>
      <c r="D7" s="155">
        <v>80524</v>
      </c>
      <c r="E7" s="156"/>
      <c r="F7" s="157">
        <v>70329</v>
      </c>
      <c r="G7" s="158"/>
      <c r="H7" s="159"/>
    </row>
    <row r="8" spans="1:8" x14ac:dyDescent="0.15">
      <c r="A8" s="160"/>
      <c r="B8" s="161"/>
      <c r="C8" s="162"/>
      <c r="D8" s="163">
        <v>52016</v>
      </c>
      <c r="E8" s="164"/>
      <c r="F8" s="165">
        <v>39403</v>
      </c>
      <c r="G8" s="166"/>
      <c r="H8" s="167"/>
    </row>
    <row r="9" spans="1:8" x14ac:dyDescent="0.15">
      <c r="A9" s="148" t="s">
        <v>559</v>
      </c>
      <c r="B9" s="153"/>
      <c r="C9" s="154"/>
      <c r="D9" s="155">
        <v>75044</v>
      </c>
      <c r="E9" s="156"/>
      <c r="F9" s="157">
        <v>71871</v>
      </c>
      <c r="G9" s="158"/>
      <c r="H9" s="159"/>
    </row>
    <row r="10" spans="1:8" x14ac:dyDescent="0.15">
      <c r="A10" s="160"/>
      <c r="B10" s="161"/>
      <c r="C10" s="162"/>
      <c r="D10" s="163">
        <v>55533</v>
      </c>
      <c r="E10" s="164"/>
      <c r="F10" s="165">
        <v>38232</v>
      </c>
      <c r="G10" s="166"/>
      <c r="H10" s="167"/>
    </row>
    <row r="11" spans="1:8" x14ac:dyDescent="0.15">
      <c r="A11" s="148" t="s">
        <v>560</v>
      </c>
      <c r="B11" s="153"/>
      <c r="C11" s="154"/>
      <c r="D11" s="155">
        <v>65591</v>
      </c>
      <c r="E11" s="156"/>
      <c r="F11" s="157">
        <v>71807</v>
      </c>
      <c r="G11" s="158"/>
      <c r="H11" s="159"/>
    </row>
    <row r="12" spans="1:8" x14ac:dyDescent="0.15">
      <c r="A12" s="160"/>
      <c r="B12" s="161"/>
      <c r="C12" s="168"/>
      <c r="D12" s="163">
        <v>43946</v>
      </c>
      <c r="E12" s="164"/>
      <c r="F12" s="165">
        <v>37333</v>
      </c>
      <c r="G12" s="166"/>
      <c r="H12" s="167"/>
    </row>
    <row r="13" spans="1:8" x14ac:dyDescent="0.15">
      <c r="A13" s="148"/>
      <c r="B13" s="153"/>
      <c r="C13" s="169"/>
      <c r="D13" s="170">
        <v>77165</v>
      </c>
      <c r="E13" s="171"/>
      <c r="F13" s="172">
        <v>70672</v>
      </c>
      <c r="G13" s="173"/>
      <c r="H13" s="159"/>
    </row>
    <row r="14" spans="1:8" x14ac:dyDescent="0.15">
      <c r="A14" s="160"/>
      <c r="B14" s="161"/>
      <c r="C14" s="162"/>
      <c r="D14" s="163">
        <v>42436</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6.68</v>
      </c>
      <c r="C19" s="174">
        <f>ROUND(VALUE(SUBSTITUTE(実質収支比率等に係る経年分析!G$48,"▲","-")),2)</f>
        <v>6.66</v>
      </c>
      <c r="D19" s="174">
        <f>ROUND(VALUE(SUBSTITUTE(実質収支比率等に係る経年分析!H$48,"▲","-")),2)</f>
        <v>6.22</v>
      </c>
      <c r="E19" s="174">
        <f>ROUND(VALUE(SUBSTITUTE(実質収支比率等に係る経年分析!I$48,"▲","-")),2)</f>
        <v>5.97</v>
      </c>
      <c r="F19" s="174">
        <f>ROUND(VALUE(SUBSTITUTE(実質収支比率等に係る経年分析!J$48,"▲","-")),2)</f>
        <v>6.66</v>
      </c>
    </row>
    <row r="20" spans="1:11" x14ac:dyDescent="0.15">
      <c r="A20" s="174" t="s">
        <v>57</v>
      </c>
      <c r="B20" s="174">
        <f>ROUND(VALUE(SUBSTITUTE(実質収支比率等に係る経年分析!F$47,"▲","-")),2)</f>
        <v>26.71</v>
      </c>
      <c r="C20" s="174">
        <f>ROUND(VALUE(SUBSTITUTE(実質収支比率等に係る経年分析!G$47,"▲","-")),2)</f>
        <v>27.3</v>
      </c>
      <c r="D20" s="174">
        <f>ROUND(VALUE(SUBSTITUTE(実質収支比率等に係る経年分析!H$47,"▲","-")),2)</f>
        <v>27.85</v>
      </c>
      <c r="E20" s="174">
        <f>ROUND(VALUE(SUBSTITUTE(実質収支比率等に係る経年分析!I$47,"▲","-")),2)</f>
        <v>27.02</v>
      </c>
      <c r="F20" s="174">
        <f>ROUND(VALUE(SUBSTITUTE(実質収支比率等に係る経年分析!J$47,"▲","-")),2)</f>
        <v>28.01</v>
      </c>
    </row>
    <row r="21" spans="1:11" x14ac:dyDescent="0.15">
      <c r="A21" s="174" t="s">
        <v>58</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3.03</v>
      </c>
      <c r="D21" s="174">
        <f>IF(ISNUMBER(VALUE(SUBSTITUTE(実質収支比率等に係る経年分析!H$49,"▲","-"))),ROUND(VALUE(SUBSTITUTE(実質収支比率等に係る経年分析!H$49,"▲","-")),2),NA())</f>
        <v>7.95</v>
      </c>
      <c r="E21" s="174">
        <f>IF(ISNUMBER(VALUE(SUBSTITUTE(実質収支比率等に係る経年分析!I$49,"▲","-"))),ROUND(VALUE(SUBSTITUTE(実質収支比率等に係る経年分析!I$49,"▲","-")),2),NA())</f>
        <v>9.35</v>
      </c>
      <c r="F21" s="174">
        <f>IF(ISNUMBER(VALUE(SUBSTITUTE(実質収支比率等に係る経年分析!J$49,"▲","-"))),ROUND(VALUE(SUBSTITUTE(実質収支比率等に係る経年分析!J$49,"▲","-")),2),NA())</f>
        <v>9.7799999999999994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15">
      <c r="A31" s="175" t="str">
        <f>IF(連結実質赤字比率に係る赤字・黒字の構成分析!C$39="",NA(),連結実質赤字比率に係る赤字・黒字の構成分析!C$39)</f>
        <v>国民健康保険特別会計（事業勘定）</v>
      </c>
      <c r="B31" s="175">
        <f>IF(ROUND(VALUE(SUBSTITUTE(連結実質赤字比率に係る赤字・黒字の構成分析!F$39,"▲", "-")), 2) &lt; 0, ABS(ROUND(VALUE(SUBSTITUTE(連結実質赤字比率に係る赤字・黒字の構成分析!F$39,"▲", "-")), 2)), NA())</f>
        <v>1.31</v>
      </c>
      <c r="C31" s="175" t="e">
        <f>IF(ROUND(VALUE(SUBSTITUTE(連結実質赤字比率に係る赤字・黒字の構成分析!F$39,"▲", "-")), 2) &gt;= 0, ABS(ROUND(VALUE(SUBSTITUTE(連結実質赤字比率に係る赤字・黒字の構成分析!F$39,"▲", "-")), 2)), NA())</f>
        <v>#N/A</v>
      </c>
      <c r="D31" s="175">
        <f>IF(ROUND(VALUE(SUBSTITUTE(連結実質赤字比率に係る赤字・黒字の構成分析!G$39,"▲", "-")), 2) &lt; 0, ABS(ROUND(VALUE(SUBSTITUTE(連結実質赤字比率に係る赤字・黒字の構成分析!G$39,"▲", "-")), 2)), NA())</f>
        <v>0.01</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1.34</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1.94</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4.3099999999999996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4.2300000000000004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8.4600000000000009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8.7799999999999994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2688</v>
      </c>
      <c r="E42" s="176"/>
      <c r="F42" s="176"/>
      <c r="G42" s="176">
        <f>'実質公債費比率（分子）の構造'!L$52</f>
        <v>2647</v>
      </c>
      <c r="H42" s="176"/>
      <c r="I42" s="176"/>
      <c r="J42" s="176">
        <f>'実質公債費比率（分子）の構造'!M$52</f>
        <v>2952</v>
      </c>
      <c r="K42" s="176"/>
      <c r="L42" s="176"/>
      <c r="M42" s="176">
        <f>'実質公債費比率（分子）の構造'!N$52</f>
        <v>3095</v>
      </c>
      <c r="N42" s="176"/>
      <c r="O42" s="176"/>
      <c r="P42" s="176">
        <f>'実質公債費比率（分子）の構造'!O$52</f>
        <v>3105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82</v>
      </c>
      <c r="C44" s="176"/>
      <c r="D44" s="176"/>
      <c r="E44" s="176">
        <f>'実質公債費比率（分子）の構造'!L$50</f>
        <v>116</v>
      </c>
      <c r="F44" s="176"/>
      <c r="G44" s="176"/>
      <c r="H44" s="176">
        <f>'実質公債費比率（分子）の構造'!M$50</f>
        <v>155</v>
      </c>
      <c r="I44" s="176"/>
      <c r="J44" s="176"/>
      <c r="K44" s="176">
        <f>'実質公債費比率（分子）の構造'!N$50</f>
        <v>169</v>
      </c>
      <c r="L44" s="176"/>
      <c r="M44" s="176"/>
      <c r="N44" s="176">
        <f>'実質公債費比率（分子）の構造'!O$50</f>
        <v>193</v>
      </c>
      <c r="O44" s="176"/>
      <c r="P44" s="176"/>
    </row>
    <row r="45" spans="1:16" x14ac:dyDescent="0.15">
      <c r="A45" s="176" t="s">
        <v>68</v>
      </c>
      <c r="B45" s="176">
        <f>'実質公債費比率（分子）の構造'!K$49</f>
        <v>0</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945</v>
      </c>
      <c r="C46" s="176"/>
      <c r="D46" s="176"/>
      <c r="E46" s="176">
        <f>'実質公債費比率（分子）の構造'!L$48</f>
        <v>906</v>
      </c>
      <c r="F46" s="176"/>
      <c r="G46" s="176"/>
      <c r="H46" s="176">
        <f>'実質公債費比率（分子）の構造'!M$48</f>
        <v>908</v>
      </c>
      <c r="I46" s="176"/>
      <c r="J46" s="176"/>
      <c r="K46" s="176">
        <f>'実質公債費比率（分子）の構造'!N$48</f>
        <v>958</v>
      </c>
      <c r="L46" s="176"/>
      <c r="M46" s="176"/>
      <c r="N46" s="176">
        <f>'実質公債費比率（分子）の構造'!O$48</f>
        <v>987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2714</v>
      </c>
      <c r="C49" s="176"/>
      <c r="D49" s="176"/>
      <c r="E49" s="176">
        <f>'実質公債費比率（分子）の構造'!L$45</f>
        <v>2899</v>
      </c>
      <c r="F49" s="176"/>
      <c r="G49" s="176"/>
      <c r="H49" s="176">
        <f>'実質公債費比率（分子）の構造'!M$45</f>
        <v>3050</v>
      </c>
      <c r="I49" s="176"/>
      <c r="J49" s="176"/>
      <c r="K49" s="176">
        <f>'実質公債費比率（分子）の構造'!N$45</f>
        <v>2991</v>
      </c>
      <c r="L49" s="176"/>
      <c r="M49" s="176"/>
      <c r="N49" s="176">
        <f>'実質公債費比率（分子）の構造'!O$45</f>
        <v>3036</v>
      </c>
      <c r="O49" s="176"/>
      <c r="P49" s="176"/>
    </row>
    <row r="50" spans="1:16" x14ac:dyDescent="0.15">
      <c r="A50" s="176" t="s">
        <v>73</v>
      </c>
      <c r="B50" s="176" t="e">
        <f>NA()</f>
        <v>#N/A</v>
      </c>
      <c r="C50" s="176">
        <f>IF(ISNUMBER('実質公債費比率（分子）の構造'!K$53),'実質公債費比率（分子）の構造'!K$53,NA())</f>
        <v>1053</v>
      </c>
      <c r="D50" s="176" t="e">
        <f>NA()</f>
        <v>#N/A</v>
      </c>
      <c r="E50" s="176" t="e">
        <f>NA()</f>
        <v>#N/A</v>
      </c>
      <c r="F50" s="176">
        <f>IF(ISNUMBER('実質公債費比率（分子）の構造'!L$53),'実質公債費比率（分子）の構造'!L$53,NA())</f>
        <v>1275</v>
      </c>
      <c r="G50" s="176" t="e">
        <f>NA()</f>
        <v>#N/A</v>
      </c>
      <c r="H50" s="176" t="e">
        <f>NA()</f>
        <v>#N/A</v>
      </c>
      <c r="I50" s="176">
        <f>IF(ISNUMBER('実質公債費比率（分子）の構造'!M$53),'実質公債費比率（分子）の構造'!M$53,NA())</f>
        <v>1162</v>
      </c>
      <c r="J50" s="176" t="e">
        <f>NA()</f>
        <v>#N/A</v>
      </c>
      <c r="K50" s="176" t="e">
        <f>NA()</f>
        <v>#N/A</v>
      </c>
      <c r="L50" s="176">
        <f>IF(ISNUMBER('実質公債費比率（分子）の構造'!N$53),'実質公債費比率（分子）の構造'!N$53,NA())</f>
        <v>1024</v>
      </c>
      <c r="M50" s="176" t="e">
        <f>NA()</f>
        <v>#N/A</v>
      </c>
      <c r="N50" s="176" t="e">
        <f>NA()</f>
        <v>#N/A</v>
      </c>
      <c r="O50" s="176">
        <f>IF(ISNUMBER('実質公債費比率（分子）の構造'!O$53),'実質公債費比率（分子）の構造'!O$53,NA())</f>
        <v>1112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31591</v>
      </c>
      <c r="E56" s="175"/>
      <c r="F56" s="175"/>
      <c r="G56" s="175">
        <f>'将来負担比率（分子）の構造'!J$52</f>
        <v>32461</v>
      </c>
      <c r="H56" s="175"/>
      <c r="I56" s="175"/>
      <c r="J56" s="175">
        <f>'将来負担比率（分子）の構造'!K$52</f>
        <v>33590</v>
      </c>
      <c r="K56" s="175"/>
      <c r="L56" s="175"/>
      <c r="M56" s="175">
        <f>'将来負担比率（分子）の構造'!L$52</f>
        <v>33672</v>
      </c>
      <c r="N56" s="175"/>
      <c r="O56" s="175"/>
      <c r="P56" s="175">
        <f>'将来負担比率（分子）の構造'!M$52</f>
        <v>33035</v>
      </c>
    </row>
    <row r="57" spans="1:16" x14ac:dyDescent="0.15">
      <c r="A57" s="175" t="s">
        <v>44</v>
      </c>
      <c r="B57" s="175"/>
      <c r="C57" s="175"/>
      <c r="D57" s="175">
        <f>'将来負担比率（分子）の構造'!I$51</f>
        <v>111</v>
      </c>
      <c r="E57" s="175"/>
      <c r="F57" s="175"/>
      <c r="G57" s="175">
        <f>'将来負担比率（分子）の構造'!J$51</f>
        <v>172</v>
      </c>
      <c r="H57" s="175"/>
      <c r="I57" s="175"/>
      <c r="J57" s="175">
        <f>'将来負担比率（分子）の構造'!K$51</f>
        <v>316</v>
      </c>
      <c r="K57" s="175"/>
      <c r="L57" s="175"/>
      <c r="M57" s="175">
        <f>'将来負担比率（分子）の構造'!L$51</f>
        <v>296</v>
      </c>
      <c r="N57" s="175"/>
      <c r="O57" s="175"/>
      <c r="P57" s="175">
        <f>'将来負担比率（分子）の構造'!M$51</f>
        <v>268</v>
      </c>
    </row>
    <row r="58" spans="1:16" x14ac:dyDescent="0.15">
      <c r="A58" s="175" t="s">
        <v>43</v>
      </c>
      <c r="B58" s="175"/>
      <c r="C58" s="175"/>
      <c r="D58" s="175">
        <f>'将来負担比率（分子）の構造'!I$50</f>
        <v>14431</v>
      </c>
      <c r="E58" s="175"/>
      <c r="F58" s="175"/>
      <c r="G58" s="175">
        <f>'将来負担比率（分子）の構造'!J$50</f>
        <v>15562</v>
      </c>
      <c r="H58" s="175"/>
      <c r="I58" s="175"/>
      <c r="J58" s="175">
        <f>'将来負担比率（分子）の構造'!K$50</f>
        <v>16480</v>
      </c>
      <c r="K58" s="175"/>
      <c r="L58" s="175"/>
      <c r="M58" s="175">
        <f>'将来負担比率（分子）の構造'!L$50</f>
        <v>17189</v>
      </c>
      <c r="N58" s="175"/>
      <c r="O58" s="175"/>
      <c r="P58" s="175">
        <f>'将来負担比率（分子）の構造'!M$50</f>
        <v>17218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3208</v>
      </c>
      <c r="C62" s="175"/>
      <c r="D62" s="175"/>
      <c r="E62" s="175">
        <f>'将来負担比率（分子）の構造'!J$45</f>
        <v>2819</v>
      </c>
      <c r="F62" s="175"/>
      <c r="G62" s="175"/>
      <c r="H62" s="175">
        <f>'将来負担比率（分子）の構造'!K$45</f>
        <v>2611</v>
      </c>
      <c r="I62" s="175"/>
      <c r="J62" s="175"/>
      <c r="K62" s="175">
        <f>'将来負担比率（分子）の構造'!L$45</f>
        <v>2386</v>
      </c>
      <c r="L62" s="175"/>
      <c r="M62" s="175"/>
      <c r="N62" s="175">
        <f>'将来負担比率（分子）の構造'!M$45</f>
        <v>2364</v>
      </c>
      <c r="O62" s="175"/>
      <c r="P62" s="175"/>
    </row>
    <row r="63" spans="1:16" x14ac:dyDescent="0.15">
      <c r="A63" s="175" t="s">
        <v>36</v>
      </c>
      <c r="B63" s="175">
        <f>'将来負担比率（分子）の構造'!I$44</f>
        <v>754</v>
      </c>
      <c r="C63" s="175"/>
      <c r="D63" s="175"/>
      <c r="E63" s="175">
        <f>'将来負担比率（分子）の構造'!J$44</f>
        <v>1061</v>
      </c>
      <c r="F63" s="175"/>
      <c r="G63" s="175"/>
      <c r="H63" s="175">
        <f>'将来負担比率（分子）の構造'!K$44</f>
        <v>1204</v>
      </c>
      <c r="I63" s="175"/>
      <c r="J63" s="175"/>
      <c r="K63" s="175">
        <f>'将来負担比率（分子）の構造'!L$44</f>
        <v>1053</v>
      </c>
      <c r="L63" s="175"/>
      <c r="M63" s="175"/>
      <c r="N63" s="175">
        <f>'将来負担比率（分子）の構造'!M$44</f>
        <v>847</v>
      </c>
      <c r="O63" s="175"/>
      <c r="P63" s="175"/>
    </row>
    <row r="64" spans="1:16" x14ac:dyDescent="0.15">
      <c r="A64" s="175" t="s">
        <v>35</v>
      </c>
      <c r="B64" s="175">
        <f>'将来負担比率（分子）の構造'!I$43</f>
        <v>12576</v>
      </c>
      <c r="C64" s="175"/>
      <c r="D64" s="175"/>
      <c r="E64" s="175">
        <f>'将来負担比率（分子）の構造'!J$43</f>
        <v>12124</v>
      </c>
      <c r="F64" s="175"/>
      <c r="G64" s="175"/>
      <c r="H64" s="175">
        <f>'将来負担比率（分子）の構造'!K$43</f>
        <v>12172</v>
      </c>
      <c r="I64" s="175"/>
      <c r="J64" s="175"/>
      <c r="K64" s="175">
        <f>'将来負担比率（分子）の構造'!L$43</f>
        <v>11872</v>
      </c>
      <c r="L64" s="175"/>
      <c r="M64" s="175"/>
      <c r="N64" s="175">
        <f>'将来負担比率（分子）の構造'!M$43</f>
        <v>11758</v>
      </c>
      <c r="O64" s="175"/>
      <c r="P64" s="175"/>
    </row>
    <row r="65" spans="1:16" x14ac:dyDescent="0.15">
      <c r="A65" s="175" t="s">
        <v>34</v>
      </c>
      <c r="B65" s="175">
        <f>'将来負担比率（分子）の構造'!I$42</f>
        <v>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31192</v>
      </c>
      <c r="C66" s="175"/>
      <c r="D66" s="175"/>
      <c r="E66" s="175">
        <f>'将来負担比率（分子）の構造'!J$41</f>
        <v>31459</v>
      </c>
      <c r="F66" s="175"/>
      <c r="G66" s="175"/>
      <c r="H66" s="175">
        <f>'将来負担比率（分子）の構造'!K$41</f>
        <v>31428</v>
      </c>
      <c r="I66" s="175"/>
      <c r="J66" s="175"/>
      <c r="K66" s="175">
        <f>'将来負担比率（分子）の構造'!L$41</f>
        <v>30794</v>
      </c>
      <c r="L66" s="175"/>
      <c r="M66" s="175"/>
      <c r="N66" s="175">
        <f>'将来負担比率（分子）の構造'!M$41</f>
        <v>28746</v>
      </c>
      <c r="O66" s="175"/>
      <c r="P66" s="175"/>
    </row>
    <row r="67" spans="1:16" x14ac:dyDescent="0.15">
      <c r="A67" s="175" t="s">
        <v>77</v>
      </c>
      <c r="B67" s="175" t="e">
        <f>NA()</f>
        <v>#N/A</v>
      </c>
      <c r="C67" s="175">
        <f>IF(ISNUMBER('将来負担比率（分子）の構造'!I$53), IF('将来負担比率（分子）の構造'!I$53 &lt; 0, 0, '将来負担比率（分子）の構造'!I$53), NA())</f>
        <v>1599</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4312</v>
      </c>
      <c r="C72" s="179">
        <f>基金残高に係る経年分析!G55</f>
        <v>4336</v>
      </c>
      <c r="D72" s="179">
        <f>基金残高に係る経年分析!H55</f>
        <v>4359</v>
      </c>
    </row>
    <row r="73" spans="1:16" x14ac:dyDescent="0.15">
      <c r="A73" s="178" t="s">
        <v>80</v>
      </c>
      <c r="B73" s="179">
        <f>基金残高に係る経年分析!F56</f>
        <v>2802</v>
      </c>
      <c r="C73" s="179">
        <f>基金残高に係る経年分析!G56</f>
        <v>2569</v>
      </c>
      <c r="D73" s="179">
        <f>基金残高に係る経年分析!H56</f>
        <v>2076</v>
      </c>
    </row>
    <row r="74" spans="1:16" x14ac:dyDescent="0.15">
      <c r="A74" s="178" t="s">
        <v>81</v>
      </c>
      <c r="B74" s="179">
        <f>基金残高に係る経年分析!F57</f>
        <v>10781</v>
      </c>
      <c r="C74" s="179">
        <f>基金残高に係る経年分析!G57</f>
        <v>11651</v>
      </c>
      <c r="D74" s="179">
        <f>基金残高に係る経年分析!H57</f>
        <v>12057</v>
      </c>
    </row>
  </sheetData>
  <sheetProtection algorithmName="SHA-512" hashValue="Fi0u3IrtUk/Ajp63OICMaTcjOv8XcHvmGU5cPyeGU3fezLprkRTLDd0SVnSd76WLOiCxvqNo3qr3Z/Hngv3kvA==" saltValue="vboi8C8keXmbS6nMkgJ6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zoomScale="70" zoomScaleNormal="70" workbookViewId="0">
      <selection activeCell="Z36" sqref="Z36:AC36"/>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7249708</v>
      </c>
      <c r="S5" s="677"/>
      <c r="T5" s="677"/>
      <c r="U5" s="677"/>
      <c r="V5" s="677"/>
      <c r="W5" s="677"/>
      <c r="X5" s="677"/>
      <c r="Y5" s="702"/>
      <c r="Z5" s="715">
        <v>18.8</v>
      </c>
      <c r="AA5" s="715"/>
      <c r="AB5" s="715"/>
      <c r="AC5" s="715"/>
      <c r="AD5" s="716">
        <v>7249708</v>
      </c>
      <c r="AE5" s="716"/>
      <c r="AF5" s="716"/>
      <c r="AG5" s="716"/>
      <c r="AH5" s="716"/>
      <c r="AI5" s="716"/>
      <c r="AJ5" s="716"/>
      <c r="AK5" s="716"/>
      <c r="AL5" s="703">
        <v>45.7</v>
      </c>
      <c r="AM5" s="685"/>
      <c r="AN5" s="685"/>
      <c r="AO5" s="704"/>
      <c r="AP5" s="679" t="s">
        <v>232</v>
      </c>
      <c r="AQ5" s="680"/>
      <c r="AR5" s="680"/>
      <c r="AS5" s="680"/>
      <c r="AT5" s="680"/>
      <c r="AU5" s="680"/>
      <c r="AV5" s="680"/>
      <c r="AW5" s="680"/>
      <c r="AX5" s="680"/>
      <c r="AY5" s="680"/>
      <c r="AZ5" s="680"/>
      <c r="BA5" s="680"/>
      <c r="BB5" s="680"/>
      <c r="BC5" s="680"/>
      <c r="BD5" s="680"/>
      <c r="BE5" s="680"/>
      <c r="BF5" s="681"/>
      <c r="BG5" s="621">
        <v>7226911</v>
      </c>
      <c r="BH5" s="622"/>
      <c r="BI5" s="622"/>
      <c r="BJ5" s="622"/>
      <c r="BK5" s="622"/>
      <c r="BL5" s="622"/>
      <c r="BM5" s="622"/>
      <c r="BN5" s="623"/>
      <c r="BO5" s="659">
        <v>99.7</v>
      </c>
      <c r="BP5" s="659"/>
      <c r="BQ5" s="659"/>
      <c r="BR5" s="659"/>
      <c r="BS5" s="660">
        <v>355192</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325183</v>
      </c>
      <c r="S6" s="622"/>
      <c r="T6" s="622"/>
      <c r="U6" s="622"/>
      <c r="V6" s="622"/>
      <c r="W6" s="622"/>
      <c r="X6" s="622"/>
      <c r="Y6" s="623"/>
      <c r="Z6" s="659">
        <v>0.8</v>
      </c>
      <c r="AA6" s="659"/>
      <c r="AB6" s="659"/>
      <c r="AC6" s="659"/>
      <c r="AD6" s="660">
        <v>325183</v>
      </c>
      <c r="AE6" s="660"/>
      <c r="AF6" s="660"/>
      <c r="AG6" s="660"/>
      <c r="AH6" s="660"/>
      <c r="AI6" s="660"/>
      <c r="AJ6" s="660"/>
      <c r="AK6" s="660"/>
      <c r="AL6" s="624">
        <v>2.1</v>
      </c>
      <c r="AM6" s="625"/>
      <c r="AN6" s="625"/>
      <c r="AO6" s="661"/>
      <c r="AP6" s="618" t="s">
        <v>237</v>
      </c>
      <c r="AQ6" s="619"/>
      <c r="AR6" s="619"/>
      <c r="AS6" s="619"/>
      <c r="AT6" s="619"/>
      <c r="AU6" s="619"/>
      <c r="AV6" s="619"/>
      <c r="AW6" s="619"/>
      <c r="AX6" s="619"/>
      <c r="AY6" s="619"/>
      <c r="AZ6" s="619"/>
      <c r="BA6" s="619"/>
      <c r="BB6" s="619"/>
      <c r="BC6" s="619"/>
      <c r="BD6" s="619"/>
      <c r="BE6" s="619"/>
      <c r="BF6" s="620"/>
      <c r="BG6" s="621">
        <v>7226911</v>
      </c>
      <c r="BH6" s="622"/>
      <c r="BI6" s="622"/>
      <c r="BJ6" s="622"/>
      <c r="BK6" s="622"/>
      <c r="BL6" s="622"/>
      <c r="BM6" s="622"/>
      <c r="BN6" s="623"/>
      <c r="BO6" s="659">
        <v>99.7</v>
      </c>
      <c r="BP6" s="659"/>
      <c r="BQ6" s="659"/>
      <c r="BR6" s="659"/>
      <c r="BS6" s="660">
        <v>355192</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197744</v>
      </c>
      <c r="CS6" s="622"/>
      <c r="CT6" s="622"/>
      <c r="CU6" s="622"/>
      <c r="CV6" s="622"/>
      <c r="CW6" s="622"/>
      <c r="CX6" s="622"/>
      <c r="CY6" s="623"/>
      <c r="CZ6" s="703">
        <v>0.5</v>
      </c>
      <c r="DA6" s="685"/>
      <c r="DB6" s="685"/>
      <c r="DC6" s="705"/>
      <c r="DD6" s="627" t="s">
        <v>239</v>
      </c>
      <c r="DE6" s="622"/>
      <c r="DF6" s="622"/>
      <c r="DG6" s="622"/>
      <c r="DH6" s="622"/>
      <c r="DI6" s="622"/>
      <c r="DJ6" s="622"/>
      <c r="DK6" s="622"/>
      <c r="DL6" s="622"/>
      <c r="DM6" s="622"/>
      <c r="DN6" s="622"/>
      <c r="DO6" s="622"/>
      <c r="DP6" s="623"/>
      <c r="DQ6" s="627">
        <v>197743</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1490</v>
      </c>
      <c r="S7" s="622"/>
      <c r="T7" s="622"/>
      <c r="U7" s="622"/>
      <c r="V7" s="622"/>
      <c r="W7" s="622"/>
      <c r="X7" s="622"/>
      <c r="Y7" s="623"/>
      <c r="Z7" s="659">
        <v>0</v>
      </c>
      <c r="AA7" s="659"/>
      <c r="AB7" s="659"/>
      <c r="AC7" s="659"/>
      <c r="AD7" s="660">
        <v>1490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2642633</v>
      </c>
      <c r="BH7" s="622"/>
      <c r="BI7" s="622"/>
      <c r="BJ7" s="622"/>
      <c r="BK7" s="622"/>
      <c r="BL7" s="622"/>
      <c r="BM7" s="622"/>
      <c r="BN7" s="623"/>
      <c r="BO7" s="659">
        <v>36.5</v>
      </c>
      <c r="BP7" s="659"/>
      <c r="BQ7" s="659"/>
      <c r="BR7" s="659"/>
      <c r="BS7" s="660">
        <v>101097</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8314186</v>
      </c>
      <c r="CS7" s="622"/>
      <c r="CT7" s="622"/>
      <c r="CU7" s="622"/>
      <c r="CV7" s="622"/>
      <c r="CW7" s="622"/>
      <c r="CX7" s="622"/>
      <c r="CY7" s="623"/>
      <c r="CZ7" s="659">
        <v>22.3</v>
      </c>
      <c r="DA7" s="659"/>
      <c r="DB7" s="659"/>
      <c r="DC7" s="659"/>
      <c r="DD7" s="627">
        <v>754150</v>
      </c>
      <c r="DE7" s="622"/>
      <c r="DF7" s="622"/>
      <c r="DG7" s="622"/>
      <c r="DH7" s="622"/>
      <c r="DI7" s="622"/>
      <c r="DJ7" s="622"/>
      <c r="DK7" s="622"/>
      <c r="DL7" s="622"/>
      <c r="DM7" s="622"/>
      <c r="DN7" s="622"/>
      <c r="DO7" s="622"/>
      <c r="DP7" s="623"/>
      <c r="DQ7" s="627">
        <v>2566360</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24039</v>
      </c>
      <c r="S8" s="622"/>
      <c r="T8" s="622"/>
      <c r="U8" s="622"/>
      <c r="V8" s="622"/>
      <c r="W8" s="622"/>
      <c r="X8" s="622"/>
      <c r="Y8" s="623"/>
      <c r="Z8" s="659">
        <v>0.1</v>
      </c>
      <c r="AA8" s="659"/>
      <c r="AB8" s="659"/>
      <c r="AC8" s="659"/>
      <c r="AD8" s="660">
        <v>24039</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89012</v>
      </c>
      <c r="BH8" s="622"/>
      <c r="BI8" s="622"/>
      <c r="BJ8" s="622"/>
      <c r="BK8" s="622"/>
      <c r="BL8" s="622"/>
      <c r="BM8" s="622"/>
      <c r="BN8" s="623"/>
      <c r="BO8" s="659">
        <v>1.2</v>
      </c>
      <c r="BP8" s="659"/>
      <c r="BQ8" s="659"/>
      <c r="BR8" s="659"/>
      <c r="BS8" s="660" t="s">
        <v>239</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10196821</v>
      </c>
      <c r="CS8" s="622"/>
      <c r="CT8" s="622"/>
      <c r="CU8" s="622"/>
      <c r="CV8" s="622"/>
      <c r="CW8" s="622"/>
      <c r="CX8" s="622"/>
      <c r="CY8" s="623"/>
      <c r="CZ8" s="659">
        <v>27.3</v>
      </c>
      <c r="DA8" s="659"/>
      <c r="DB8" s="659"/>
      <c r="DC8" s="659"/>
      <c r="DD8" s="627">
        <v>110554</v>
      </c>
      <c r="DE8" s="622"/>
      <c r="DF8" s="622"/>
      <c r="DG8" s="622"/>
      <c r="DH8" s="622"/>
      <c r="DI8" s="622"/>
      <c r="DJ8" s="622"/>
      <c r="DK8" s="622"/>
      <c r="DL8" s="622"/>
      <c r="DM8" s="622"/>
      <c r="DN8" s="622"/>
      <c r="DO8" s="622"/>
      <c r="DP8" s="623"/>
      <c r="DQ8" s="627">
        <v>5022712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19982</v>
      </c>
      <c r="S9" s="622"/>
      <c r="T9" s="622"/>
      <c r="U9" s="622"/>
      <c r="V9" s="622"/>
      <c r="W9" s="622"/>
      <c r="X9" s="622"/>
      <c r="Y9" s="623"/>
      <c r="Z9" s="659">
        <v>0.1</v>
      </c>
      <c r="AA9" s="659"/>
      <c r="AB9" s="659"/>
      <c r="AC9" s="659"/>
      <c r="AD9" s="660">
        <v>19982</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2017499</v>
      </c>
      <c r="BH9" s="622"/>
      <c r="BI9" s="622"/>
      <c r="BJ9" s="622"/>
      <c r="BK9" s="622"/>
      <c r="BL9" s="622"/>
      <c r="BM9" s="622"/>
      <c r="BN9" s="623"/>
      <c r="BO9" s="659">
        <v>27.8</v>
      </c>
      <c r="BP9" s="659"/>
      <c r="BQ9" s="659"/>
      <c r="BR9" s="659"/>
      <c r="BS9" s="660" t="s">
        <v>239</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2525169</v>
      </c>
      <c r="CS9" s="622"/>
      <c r="CT9" s="622"/>
      <c r="CU9" s="622"/>
      <c r="CV9" s="622"/>
      <c r="CW9" s="622"/>
      <c r="CX9" s="622"/>
      <c r="CY9" s="623"/>
      <c r="CZ9" s="659">
        <v>6.8</v>
      </c>
      <c r="DA9" s="659"/>
      <c r="DB9" s="659"/>
      <c r="DC9" s="659"/>
      <c r="DD9" s="627">
        <v>63102</v>
      </c>
      <c r="DE9" s="622"/>
      <c r="DF9" s="622"/>
      <c r="DG9" s="622"/>
      <c r="DH9" s="622"/>
      <c r="DI9" s="622"/>
      <c r="DJ9" s="622"/>
      <c r="DK9" s="622"/>
      <c r="DL9" s="622"/>
      <c r="DM9" s="622"/>
      <c r="DN9" s="622"/>
      <c r="DO9" s="622"/>
      <c r="DP9" s="623"/>
      <c r="DQ9" s="627">
        <v>1979959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180323</v>
      </c>
      <c r="BH10" s="622"/>
      <c r="BI10" s="622"/>
      <c r="BJ10" s="622"/>
      <c r="BK10" s="622"/>
      <c r="BL10" s="622"/>
      <c r="BM10" s="622"/>
      <c r="BN10" s="623"/>
      <c r="BO10" s="659">
        <v>2.5</v>
      </c>
      <c r="BP10" s="659"/>
      <c r="BQ10" s="659"/>
      <c r="BR10" s="659"/>
      <c r="BS10" s="660" t="s">
        <v>239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42642</v>
      </c>
      <c r="CS10" s="622"/>
      <c r="CT10" s="622"/>
      <c r="CU10" s="622"/>
      <c r="CV10" s="622"/>
      <c r="CW10" s="622"/>
      <c r="CX10" s="622"/>
      <c r="CY10" s="623"/>
      <c r="CZ10" s="659">
        <v>0.1</v>
      </c>
      <c r="DA10" s="659"/>
      <c r="DB10" s="659"/>
      <c r="DC10" s="659"/>
      <c r="DD10" s="627" t="s">
        <v>239</v>
      </c>
      <c r="DE10" s="622"/>
      <c r="DF10" s="622"/>
      <c r="DG10" s="622"/>
      <c r="DH10" s="622"/>
      <c r="DI10" s="622"/>
      <c r="DJ10" s="622"/>
      <c r="DK10" s="622"/>
      <c r="DL10" s="622"/>
      <c r="DM10" s="622"/>
      <c r="DN10" s="622"/>
      <c r="DO10" s="622"/>
      <c r="DP10" s="623"/>
      <c r="DQ10" s="627">
        <v>22642</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1273455</v>
      </c>
      <c r="S11" s="622"/>
      <c r="T11" s="622"/>
      <c r="U11" s="622"/>
      <c r="V11" s="622"/>
      <c r="W11" s="622"/>
      <c r="X11" s="622"/>
      <c r="Y11" s="623"/>
      <c r="Z11" s="624">
        <v>3.3</v>
      </c>
      <c r="AA11" s="625"/>
      <c r="AB11" s="625"/>
      <c r="AC11" s="626"/>
      <c r="AD11" s="627">
        <v>1273455</v>
      </c>
      <c r="AE11" s="622"/>
      <c r="AF11" s="622"/>
      <c r="AG11" s="622"/>
      <c r="AH11" s="622"/>
      <c r="AI11" s="622"/>
      <c r="AJ11" s="622"/>
      <c r="AK11" s="623"/>
      <c r="AL11" s="624">
        <v>8</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355799</v>
      </c>
      <c r="BH11" s="622"/>
      <c r="BI11" s="622"/>
      <c r="BJ11" s="622"/>
      <c r="BK11" s="622"/>
      <c r="BL11" s="622"/>
      <c r="BM11" s="622"/>
      <c r="BN11" s="623"/>
      <c r="BO11" s="659">
        <v>4.9000000000000004</v>
      </c>
      <c r="BP11" s="659"/>
      <c r="BQ11" s="659"/>
      <c r="BR11" s="659"/>
      <c r="BS11" s="660">
        <v>101097</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1976019</v>
      </c>
      <c r="CS11" s="622"/>
      <c r="CT11" s="622"/>
      <c r="CU11" s="622"/>
      <c r="CV11" s="622"/>
      <c r="CW11" s="622"/>
      <c r="CX11" s="622"/>
      <c r="CY11" s="623"/>
      <c r="CZ11" s="659">
        <v>5.3</v>
      </c>
      <c r="DA11" s="659"/>
      <c r="DB11" s="659"/>
      <c r="DC11" s="659"/>
      <c r="DD11" s="627">
        <v>842114</v>
      </c>
      <c r="DE11" s="622"/>
      <c r="DF11" s="622"/>
      <c r="DG11" s="622"/>
      <c r="DH11" s="622"/>
      <c r="DI11" s="622"/>
      <c r="DJ11" s="622"/>
      <c r="DK11" s="622"/>
      <c r="DL11" s="622"/>
      <c r="DM11" s="622"/>
      <c r="DN11" s="622"/>
      <c r="DO11" s="622"/>
      <c r="DP11" s="623"/>
      <c r="DQ11" s="627">
        <v>963133</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19470</v>
      </c>
      <c r="S12" s="622"/>
      <c r="T12" s="622"/>
      <c r="U12" s="622"/>
      <c r="V12" s="622"/>
      <c r="W12" s="622"/>
      <c r="X12" s="622"/>
      <c r="Y12" s="623"/>
      <c r="Z12" s="659">
        <v>0.1</v>
      </c>
      <c r="AA12" s="659"/>
      <c r="AB12" s="659"/>
      <c r="AC12" s="659"/>
      <c r="AD12" s="660">
        <v>19470</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3873634</v>
      </c>
      <c r="BH12" s="622"/>
      <c r="BI12" s="622"/>
      <c r="BJ12" s="622"/>
      <c r="BK12" s="622"/>
      <c r="BL12" s="622"/>
      <c r="BM12" s="622"/>
      <c r="BN12" s="623"/>
      <c r="BO12" s="659">
        <v>53.4</v>
      </c>
      <c r="BP12" s="659"/>
      <c r="BQ12" s="659"/>
      <c r="BR12" s="659"/>
      <c r="BS12" s="660">
        <v>254095</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427991</v>
      </c>
      <c r="CS12" s="622"/>
      <c r="CT12" s="622"/>
      <c r="CU12" s="622"/>
      <c r="CV12" s="622"/>
      <c r="CW12" s="622"/>
      <c r="CX12" s="622"/>
      <c r="CY12" s="623"/>
      <c r="CZ12" s="659">
        <v>1.1000000000000001</v>
      </c>
      <c r="DA12" s="659"/>
      <c r="DB12" s="659"/>
      <c r="DC12" s="659"/>
      <c r="DD12" s="627">
        <v>3119</v>
      </c>
      <c r="DE12" s="622"/>
      <c r="DF12" s="622"/>
      <c r="DG12" s="622"/>
      <c r="DH12" s="622"/>
      <c r="DI12" s="622"/>
      <c r="DJ12" s="622"/>
      <c r="DK12" s="622"/>
      <c r="DL12" s="622"/>
      <c r="DM12" s="622"/>
      <c r="DN12" s="622"/>
      <c r="DO12" s="622"/>
      <c r="DP12" s="623"/>
      <c r="DQ12" s="627">
        <v>281512</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3861967</v>
      </c>
      <c r="BH13" s="622"/>
      <c r="BI13" s="622"/>
      <c r="BJ13" s="622"/>
      <c r="BK13" s="622"/>
      <c r="BL13" s="622"/>
      <c r="BM13" s="622"/>
      <c r="BN13" s="623"/>
      <c r="BO13" s="659">
        <v>53.3</v>
      </c>
      <c r="BP13" s="659"/>
      <c r="BQ13" s="659"/>
      <c r="BR13" s="659"/>
      <c r="BS13" s="660">
        <v>254095</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2662816</v>
      </c>
      <c r="CS13" s="622"/>
      <c r="CT13" s="622"/>
      <c r="CU13" s="622"/>
      <c r="CV13" s="622"/>
      <c r="CW13" s="622"/>
      <c r="CX13" s="622"/>
      <c r="CY13" s="623"/>
      <c r="CZ13" s="659">
        <v>7.1</v>
      </c>
      <c r="DA13" s="659"/>
      <c r="DB13" s="659"/>
      <c r="DC13" s="659"/>
      <c r="DD13" s="627">
        <v>1207642</v>
      </c>
      <c r="DE13" s="622"/>
      <c r="DF13" s="622"/>
      <c r="DG13" s="622"/>
      <c r="DH13" s="622"/>
      <c r="DI13" s="622"/>
      <c r="DJ13" s="622"/>
      <c r="DK13" s="622"/>
      <c r="DL13" s="622"/>
      <c r="DM13" s="622"/>
      <c r="DN13" s="622"/>
      <c r="DO13" s="622"/>
      <c r="DP13" s="623"/>
      <c r="DQ13" s="627">
        <v>1513979</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239</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229264</v>
      </c>
      <c r="BH14" s="622"/>
      <c r="BI14" s="622"/>
      <c r="BJ14" s="622"/>
      <c r="BK14" s="622"/>
      <c r="BL14" s="622"/>
      <c r="BM14" s="622"/>
      <c r="BN14" s="623"/>
      <c r="BO14" s="659">
        <v>3.2</v>
      </c>
      <c r="BP14" s="659"/>
      <c r="BQ14" s="659"/>
      <c r="BR14" s="659"/>
      <c r="BS14" s="660" t="s">
        <v>239</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1041320</v>
      </c>
      <c r="CS14" s="622"/>
      <c r="CT14" s="622"/>
      <c r="CU14" s="622"/>
      <c r="CV14" s="622"/>
      <c r="CW14" s="622"/>
      <c r="CX14" s="622"/>
      <c r="CY14" s="623"/>
      <c r="CZ14" s="659">
        <v>2.8</v>
      </c>
      <c r="DA14" s="659"/>
      <c r="DB14" s="659"/>
      <c r="DC14" s="659"/>
      <c r="DD14" s="627">
        <v>231995</v>
      </c>
      <c r="DE14" s="622"/>
      <c r="DF14" s="622"/>
      <c r="DG14" s="622"/>
      <c r="DH14" s="622"/>
      <c r="DI14" s="622"/>
      <c r="DJ14" s="622"/>
      <c r="DK14" s="622"/>
      <c r="DL14" s="622"/>
      <c r="DM14" s="622"/>
      <c r="DN14" s="622"/>
      <c r="DO14" s="622"/>
      <c r="DP14" s="623"/>
      <c r="DQ14" s="627">
        <v>799068</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265</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481380</v>
      </c>
      <c r="BH15" s="622"/>
      <c r="BI15" s="622"/>
      <c r="BJ15" s="622"/>
      <c r="BK15" s="622"/>
      <c r="BL15" s="622"/>
      <c r="BM15" s="622"/>
      <c r="BN15" s="623"/>
      <c r="BO15" s="659">
        <v>6.6</v>
      </c>
      <c r="BP15" s="659"/>
      <c r="BQ15" s="659"/>
      <c r="BR15" s="659"/>
      <c r="BS15" s="660" t="s">
        <v>239</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2065340</v>
      </c>
      <c r="CS15" s="622"/>
      <c r="CT15" s="622"/>
      <c r="CU15" s="622"/>
      <c r="CV15" s="622"/>
      <c r="CW15" s="622"/>
      <c r="CX15" s="622"/>
      <c r="CY15" s="623"/>
      <c r="CZ15" s="659">
        <v>5.5</v>
      </c>
      <c r="DA15" s="659"/>
      <c r="DB15" s="659"/>
      <c r="DC15" s="659"/>
      <c r="DD15" s="627">
        <v>126085</v>
      </c>
      <c r="DE15" s="622"/>
      <c r="DF15" s="622"/>
      <c r="DG15" s="622"/>
      <c r="DH15" s="622"/>
      <c r="DI15" s="622"/>
      <c r="DJ15" s="622"/>
      <c r="DK15" s="622"/>
      <c r="DL15" s="622"/>
      <c r="DM15" s="622"/>
      <c r="DN15" s="622"/>
      <c r="DO15" s="622"/>
      <c r="DP15" s="623"/>
      <c r="DQ15" s="627">
        <v>1747590</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42625</v>
      </c>
      <c r="S16" s="622"/>
      <c r="T16" s="622"/>
      <c r="U16" s="622"/>
      <c r="V16" s="622"/>
      <c r="W16" s="622"/>
      <c r="X16" s="622"/>
      <c r="Y16" s="623"/>
      <c r="Z16" s="659">
        <v>0.1</v>
      </c>
      <c r="AA16" s="659"/>
      <c r="AB16" s="659"/>
      <c r="AC16" s="659"/>
      <c r="AD16" s="660">
        <v>42625</v>
      </c>
      <c r="AE16" s="660"/>
      <c r="AF16" s="660"/>
      <c r="AG16" s="660"/>
      <c r="AH16" s="660"/>
      <c r="AI16" s="660"/>
      <c r="AJ16" s="660"/>
      <c r="AK16" s="660"/>
      <c r="AL16" s="624">
        <v>0.3</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239</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3400919</v>
      </c>
      <c r="CS16" s="622"/>
      <c r="CT16" s="622"/>
      <c r="CU16" s="622"/>
      <c r="CV16" s="622"/>
      <c r="CW16" s="622"/>
      <c r="CX16" s="622"/>
      <c r="CY16" s="623"/>
      <c r="CZ16" s="659">
        <v>9.1</v>
      </c>
      <c r="DA16" s="659"/>
      <c r="DB16" s="659"/>
      <c r="DC16" s="659"/>
      <c r="DD16" s="627" t="s">
        <v>239</v>
      </c>
      <c r="DE16" s="622"/>
      <c r="DF16" s="622"/>
      <c r="DG16" s="622"/>
      <c r="DH16" s="622"/>
      <c r="DI16" s="622"/>
      <c r="DJ16" s="622"/>
      <c r="DK16" s="622"/>
      <c r="DL16" s="622"/>
      <c r="DM16" s="622"/>
      <c r="DN16" s="622"/>
      <c r="DO16" s="622"/>
      <c r="DP16" s="623"/>
      <c r="DQ16" s="627">
        <v>232171</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139870</v>
      </c>
      <c r="S17" s="622"/>
      <c r="T17" s="622"/>
      <c r="U17" s="622"/>
      <c r="V17" s="622"/>
      <c r="W17" s="622"/>
      <c r="X17" s="622"/>
      <c r="Y17" s="623"/>
      <c r="Z17" s="659">
        <v>0.4</v>
      </c>
      <c r="AA17" s="659"/>
      <c r="AB17" s="659"/>
      <c r="AC17" s="659"/>
      <c r="AD17" s="660">
        <v>139870</v>
      </c>
      <c r="AE17" s="660"/>
      <c r="AF17" s="660"/>
      <c r="AG17" s="660"/>
      <c r="AH17" s="660"/>
      <c r="AI17" s="660"/>
      <c r="AJ17" s="660"/>
      <c r="AK17" s="660"/>
      <c r="AL17" s="624">
        <v>0.9</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4468500</v>
      </c>
      <c r="CS17" s="622"/>
      <c r="CT17" s="622"/>
      <c r="CU17" s="622"/>
      <c r="CV17" s="622"/>
      <c r="CW17" s="622"/>
      <c r="CX17" s="622"/>
      <c r="CY17" s="623"/>
      <c r="CZ17" s="659">
        <v>12</v>
      </c>
      <c r="DA17" s="659"/>
      <c r="DB17" s="659"/>
      <c r="DC17" s="659"/>
      <c r="DD17" s="627" t="s">
        <v>130</v>
      </c>
      <c r="DE17" s="622"/>
      <c r="DF17" s="622"/>
      <c r="DG17" s="622"/>
      <c r="DH17" s="622"/>
      <c r="DI17" s="622"/>
      <c r="DJ17" s="622"/>
      <c r="DK17" s="622"/>
      <c r="DL17" s="622"/>
      <c r="DM17" s="622"/>
      <c r="DN17" s="622"/>
      <c r="DO17" s="622"/>
      <c r="DP17" s="623"/>
      <c r="DQ17" s="627">
        <v>4438159</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42025</v>
      </c>
      <c r="S18" s="622"/>
      <c r="T18" s="622"/>
      <c r="U18" s="622"/>
      <c r="V18" s="622"/>
      <c r="W18" s="622"/>
      <c r="X18" s="622"/>
      <c r="Y18" s="623"/>
      <c r="Z18" s="659">
        <v>0.1</v>
      </c>
      <c r="AA18" s="659"/>
      <c r="AB18" s="659"/>
      <c r="AC18" s="659"/>
      <c r="AD18" s="660">
        <v>42025</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130</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130</v>
      </c>
      <c r="DA18" s="659"/>
      <c r="DB18" s="659"/>
      <c r="DC18" s="659"/>
      <c r="DD18" s="627" t="s">
        <v>265</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40487</v>
      </c>
      <c r="S19" s="622"/>
      <c r="T19" s="622"/>
      <c r="U19" s="622"/>
      <c r="V19" s="622"/>
      <c r="W19" s="622"/>
      <c r="X19" s="622"/>
      <c r="Y19" s="623"/>
      <c r="Z19" s="659">
        <v>0.1</v>
      </c>
      <c r="AA19" s="659"/>
      <c r="AB19" s="659"/>
      <c r="AC19" s="659"/>
      <c r="AD19" s="660">
        <v>40487</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22797</v>
      </c>
      <c r="BH19" s="622"/>
      <c r="BI19" s="622"/>
      <c r="BJ19" s="622"/>
      <c r="BK19" s="622"/>
      <c r="BL19" s="622"/>
      <c r="BM19" s="622"/>
      <c r="BN19" s="623"/>
      <c r="BO19" s="659">
        <v>0.3</v>
      </c>
      <c r="BP19" s="659"/>
      <c r="BQ19" s="659"/>
      <c r="BR19" s="659"/>
      <c r="BS19" s="660" t="s">
        <v>130</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1538</v>
      </c>
      <c r="S20" s="622"/>
      <c r="T20" s="622"/>
      <c r="U20" s="622"/>
      <c r="V20" s="622"/>
      <c r="W20" s="622"/>
      <c r="X20" s="622"/>
      <c r="Y20" s="623"/>
      <c r="Z20" s="659">
        <v>0</v>
      </c>
      <c r="AA20" s="659"/>
      <c r="AB20" s="659"/>
      <c r="AC20" s="659"/>
      <c r="AD20" s="660">
        <v>1538</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22797</v>
      </c>
      <c r="BH20" s="622"/>
      <c r="BI20" s="622"/>
      <c r="BJ20" s="622"/>
      <c r="BK20" s="622"/>
      <c r="BL20" s="622"/>
      <c r="BM20" s="622"/>
      <c r="BN20" s="623"/>
      <c r="BO20" s="659">
        <v>0.3</v>
      </c>
      <c r="BP20" s="659"/>
      <c r="BQ20" s="659"/>
      <c r="BR20" s="659"/>
      <c r="BS20" s="660" t="s">
        <v>130</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37319467</v>
      </c>
      <c r="CS20" s="622"/>
      <c r="CT20" s="622"/>
      <c r="CU20" s="622"/>
      <c r="CV20" s="622"/>
      <c r="CW20" s="622"/>
      <c r="CX20" s="622"/>
      <c r="CY20" s="623"/>
      <c r="CZ20" s="659">
        <v>100</v>
      </c>
      <c r="DA20" s="659"/>
      <c r="DB20" s="659"/>
      <c r="DC20" s="659"/>
      <c r="DD20" s="627">
        <v>3338761</v>
      </c>
      <c r="DE20" s="622"/>
      <c r="DF20" s="622"/>
      <c r="DG20" s="622"/>
      <c r="DH20" s="622"/>
      <c r="DI20" s="622"/>
      <c r="DJ20" s="622"/>
      <c r="DK20" s="622"/>
      <c r="DL20" s="622"/>
      <c r="DM20" s="622"/>
      <c r="DN20" s="622"/>
      <c r="DO20" s="622"/>
      <c r="DP20" s="623"/>
      <c r="DQ20" s="627">
        <v>19765028</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8220786</v>
      </c>
      <c r="S21" s="622"/>
      <c r="T21" s="622"/>
      <c r="U21" s="622"/>
      <c r="V21" s="622"/>
      <c r="W21" s="622"/>
      <c r="X21" s="622"/>
      <c r="Y21" s="623"/>
      <c r="Z21" s="659">
        <v>21.3</v>
      </c>
      <c r="AA21" s="659"/>
      <c r="AB21" s="659"/>
      <c r="AC21" s="659"/>
      <c r="AD21" s="660">
        <v>6701690</v>
      </c>
      <c r="AE21" s="660"/>
      <c r="AF21" s="660"/>
      <c r="AG21" s="660"/>
      <c r="AH21" s="660"/>
      <c r="AI21" s="660"/>
      <c r="AJ21" s="660"/>
      <c r="AK21" s="660"/>
      <c r="AL21" s="624">
        <v>42.3</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22797</v>
      </c>
      <c r="BH21" s="622"/>
      <c r="BI21" s="622"/>
      <c r="BJ21" s="622"/>
      <c r="BK21" s="622"/>
      <c r="BL21" s="622"/>
      <c r="BM21" s="622"/>
      <c r="BN21" s="623"/>
      <c r="BO21" s="659">
        <v>0.3</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6701690</v>
      </c>
      <c r="S22" s="622"/>
      <c r="T22" s="622"/>
      <c r="U22" s="622"/>
      <c r="V22" s="622"/>
      <c r="W22" s="622"/>
      <c r="X22" s="622"/>
      <c r="Y22" s="623"/>
      <c r="Z22" s="659">
        <v>17.3</v>
      </c>
      <c r="AA22" s="659"/>
      <c r="AB22" s="659"/>
      <c r="AC22" s="659"/>
      <c r="AD22" s="660">
        <v>6701690</v>
      </c>
      <c r="AE22" s="660"/>
      <c r="AF22" s="660"/>
      <c r="AG22" s="660"/>
      <c r="AH22" s="660"/>
      <c r="AI22" s="660"/>
      <c r="AJ22" s="660"/>
      <c r="AK22" s="660"/>
      <c r="AL22" s="624">
        <v>42.3</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1519096</v>
      </c>
      <c r="S23" s="622"/>
      <c r="T23" s="622"/>
      <c r="U23" s="622"/>
      <c r="V23" s="622"/>
      <c r="W23" s="622"/>
      <c r="X23" s="622"/>
      <c r="Y23" s="623"/>
      <c r="Z23" s="659">
        <v>3.9</v>
      </c>
      <c r="AA23" s="659"/>
      <c r="AB23" s="659"/>
      <c r="AC23" s="659"/>
      <c r="AD23" s="660" t="s">
        <v>239</v>
      </c>
      <c r="AE23" s="660"/>
      <c r="AF23" s="660"/>
      <c r="AG23" s="660"/>
      <c r="AH23" s="660"/>
      <c r="AI23" s="660"/>
      <c r="AJ23" s="660"/>
      <c r="AK23" s="660"/>
      <c r="AL23" s="624" t="s">
        <v>239</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265</v>
      </c>
      <c r="AE24" s="660"/>
      <c r="AF24" s="660"/>
      <c r="AG24" s="660"/>
      <c r="AH24" s="660"/>
      <c r="AI24" s="660"/>
      <c r="AJ24" s="660"/>
      <c r="AK24" s="660"/>
      <c r="AL24" s="624" t="s">
        <v>130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265</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15116789</v>
      </c>
      <c r="CS24" s="677"/>
      <c r="CT24" s="677"/>
      <c r="CU24" s="677"/>
      <c r="CV24" s="677"/>
      <c r="CW24" s="677"/>
      <c r="CX24" s="677"/>
      <c r="CY24" s="702"/>
      <c r="CZ24" s="703">
        <v>40.5</v>
      </c>
      <c r="DA24" s="685"/>
      <c r="DB24" s="685"/>
      <c r="DC24" s="705"/>
      <c r="DD24" s="701">
        <v>10343163</v>
      </c>
      <c r="DE24" s="677"/>
      <c r="DF24" s="677"/>
      <c r="DG24" s="677"/>
      <c r="DH24" s="677"/>
      <c r="DI24" s="677"/>
      <c r="DJ24" s="677"/>
      <c r="DK24" s="702"/>
      <c r="DL24" s="701">
        <v>8420632</v>
      </c>
      <c r="DM24" s="677"/>
      <c r="DN24" s="677"/>
      <c r="DO24" s="677"/>
      <c r="DP24" s="677"/>
      <c r="DQ24" s="677"/>
      <c r="DR24" s="677"/>
      <c r="DS24" s="677"/>
      <c r="DT24" s="677"/>
      <c r="DU24" s="677"/>
      <c r="DV24" s="702"/>
      <c r="DW24" s="703">
        <v>52.2</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17358633</v>
      </c>
      <c r="S25" s="622"/>
      <c r="T25" s="622"/>
      <c r="U25" s="622"/>
      <c r="V25" s="622"/>
      <c r="W25" s="622"/>
      <c r="X25" s="622"/>
      <c r="Y25" s="623"/>
      <c r="Z25" s="659">
        <v>44.9</v>
      </c>
      <c r="AA25" s="659"/>
      <c r="AB25" s="659"/>
      <c r="AC25" s="659"/>
      <c r="AD25" s="660">
        <v>15839537</v>
      </c>
      <c r="AE25" s="660"/>
      <c r="AF25" s="660"/>
      <c r="AG25" s="660"/>
      <c r="AH25" s="660"/>
      <c r="AI25" s="660"/>
      <c r="AJ25" s="660"/>
      <c r="AK25" s="660"/>
      <c r="AL25" s="624">
        <v>99.9</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239</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4786977</v>
      </c>
      <c r="CS25" s="634"/>
      <c r="CT25" s="634"/>
      <c r="CU25" s="634"/>
      <c r="CV25" s="634"/>
      <c r="CW25" s="634"/>
      <c r="CX25" s="634"/>
      <c r="CY25" s="635"/>
      <c r="CZ25" s="624">
        <v>12.8</v>
      </c>
      <c r="DA25" s="636"/>
      <c r="DB25" s="636"/>
      <c r="DC25" s="637"/>
      <c r="DD25" s="627">
        <v>4439093</v>
      </c>
      <c r="DE25" s="634"/>
      <c r="DF25" s="634"/>
      <c r="DG25" s="634"/>
      <c r="DH25" s="634"/>
      <c r="DI25" s="634"/>
      <c r="DJ25" s="634"/>
      <c r="DK25" s="635"/>
      <c r="DL25" s="627">
        <v>3949149</v>
      </c>
      <c r="DM25" s="634"/>
      <c r="DN25" s="634"/>
      <c r="DO25" s="634"/>
      <c r="DP25" s="634"/>
      <c r="DQ25" s="634"/>
      <c r="DR25" s="634"/>
      <c r="DS25" s="634"/>
      <c r="DT25" s="634"/>
      <c r="DU25" s="634"/>
      <c r="DV25" s="635"/>
      <c r="DW25" s="624">
        <v>24.5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8758</v>
      </c>
      <c r="S26" s="622"/>
      <c r="T26" s="622"/>
      <c r="U26" s="622"/>
      <c r="V26" s="622"/>
      <c r="W26" s="622"/>
      <c r="X26" s="622"/>
      <c r="Y26" s="623"/>
      <c r="Z26" s="659">
        <v>0</v>
      </c>
      <c r="AA26" s="659"/>
      <c r="AB26" s="659"/>
      <c r="AC26" s="659"/>
      <c r="AD26" s="660">
        <v>8758</v>
      </c>
      <c r="AE26" s="660"/>
      <c r="AF26" s="660"/>
      <c r="AG26" s="660"/>
      <c r="AH26" s="660"/>
      <c r="AI26" s="660"/>
      <c r="AJ26" s="660"/>
      <c r="AK26" s="660"/>
      <c r="AL26" s="624">
        <v>0.1</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239</v>
      </c>
      <c r="BH26" s="622"/>
      <c r="BI26" s="622"/>
      <c r="BJ26" s="622"/>
      <c r="BK26" s="622"/>
      <c r="BL26" s="622"/>
      <c r="BM26" s="622"/>
      <c r="BN26" s="623"/>
      <c r="BO26" s="659" t="s">
        <v>239</v>
      </c>
      <c r="BP26" s="659"/>
      <c r="BQ26" s="659"/>
      <c r="BR26" s="659"/>
      <c r="BS26" s="660" t="s">
        <v>130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2737192</v>
      </c>
      <c r="CS26" s="622"/>
      <c r="CT26" s="622"/>
      <c r="CU26" s="622"/>
      <c r="CV26" s="622"/>
      <c r="CW26" s="622"/>
      <c r="CX26" s="622"/>
      <c r="CY26" s="623"/>
      <c r="CZ26" s="624">
        <v>7.3</v>
      </c>
      <c r="DA26" s="636"/>
      <c r="DB26" s="636"/>
      <c r="DC26" s="637"/>
      <c r="DD26" s="627">
        <v>2552959</v>
      </c>
      <c r="DE26" s="622"/>
      <c r="DF26" s="622"/>
      <c r="DG26" s="622"/>
      <c r="DH26" s="622"/>
      <c r="DI26" s="622"/>
      <c r="DJ26" s="622"/>
      <c r="DK26" s="623"/>
      <c r="DL26" s="627" t="s">
        <v>239</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156002</v>
      </c>
      <c r="S27" s="622"/>
      <c r="T27" s="622"/>
      <c r="U27" s="622"/>
      <c r="V27" s="622"/>
      <c r="W27" s="622"/>
      <c r="X27" s="622"/>
      <c r="Y27" s="623"/>
      <c r="Z27" s="659">
        <v>0.4</v>
      </c>
      <c r="AA27" s="659"/>
      <c r="AB27" s="659"/>
      <c r="AC27" s="659"/>
      <c r="AD27" s="660" t="s">
        <v>239</v>
      </c>
      <c r="AE27" s="660"/>
      <c r="AF27" s="660"/>
      <c r="AG27" s="660"/>
      <c r="AH27" s="660"/>
      <c r="AI27" s="660"/>
      <c r="AJ27" s="660"/>
      <c r="AK27" s="660"/>
      <c r="AL27" s="624" t="s">
        <v>239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7249708</v>
      </c>
      <c r="BH27" s="622"/>
      <c r="BI27" s="622"/>
      <c r="BJ27" s="622"/>
      <c r="BK27" s="622"/>
      <c r="BL27" s="622"/>
      <c r="BM27" s="622"/>
      <c r="BN27" s="623"/>
      <c r="BO27" s="659">
        <v>100</v>
      </c>
      <c r="BP27" s="659"/>
      <c r="BQ27" s="659"/>
      <c r="BR27" s="659"/>
      <c r="BS27" s="660">
        <v>355192</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5865643</v>
      </c>
      <c r="CS27" s="634"/>
      <c r="CT27" s="634"/>
      <c r="CU27" s="634"/>
      <c r="CV27" s="634"/>
      <c r="CW27" s="634"/>
      <c r="CX27" s="634"/>
      <c r="CY27" s="635"/>
      <c r="CZ27" s="624">
        <v>15.7</v>
      </c>
      <c r="DA27" s="636"/>
      <c r="DB27" s="636"/>
      <c r="DC27" s="637"/>
      <c r="DD27" s="627">
        <v>1470242</v>
      </c>
      <c r="DE27" s="634"/>
      <c r="DF27" s="634"/>
      <c r="DG27" s="634"/>
      <c r="DH27" s="634"/>
      <c r="DI27" s="634"/>
      <c r="DJ27" s="634"/>
      <c r="DK27" s="635"/>
      <c r="DL27" s="627">
        <v>1465455</v>
      </c>
      <c r="DM27" s="634"/>
      <c r="DN27" s="634"/>
      <c r="DO27" s="634"/>
      <c r="DP27" s="634"/>
      <c r="DQ27" s="634"/>
      <c r="DR27" s="634"/>
      <c r="DS27" s="634"/>
      <c r="DT27" s="634"/>
      <c r="DU27" s="634"/>
      <c r="DV27" s="635"/>
      <c r="DW27" s="624">
        <v>9.1</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221342</v>
      </c>
      <c r="S28" s="622"/>
      <c r="T28" s="622"/>
      <c r="U28" s="622"/>
      <c r="V28" s="622"/>
      <c r="W28" s="622"/>
      <c r="X28" s="622"/>
      <c r="Y28" s="623"/>
      <c r="Z28" s="659">
        <v>0.6</v>
      </c>
      <c r="AA28" s="659"/>
      <c r="AB28" s="659"/>
      <c r="AC28" s="659"/>
      <c r="AD28" s="660" t="s">
        <v>130</v>
      </c>
      <c r="AE28" s="660"/>
      <c r="AF28" s="660"/>
      <c r="AG28" s="660"/>
      <c r="AH28" s="660"/>
      <c r="AI28" s="660"/>
      <c r="AJ28" s="660"/>
      <c r="AK28" s="660"/>
      <c r="AL28" s="624" t="s">
        <v>239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4464169</v>
      </c>
      <c r="CS28" s="622"/>
      <c r="CT28" s="622"/>
      <c r="CU28" s="622"/>
      <c r="CV28" s="622"/>
      <c r="CW28" s="622"/>
      <c r="CX28" s="622"/>
      <c r="CY28" s="623"/>
      <c r="CZ28" s="624">
        <v>12</v>
      </c>
      <c r="DA28" s="636"/>
      <c r="DB28" s="636"/>
      <c r="DC28" s="637"/>
      <c r="DD28" s="627">
        <v>4433828</v>
      </c>
      <c r="DE28" s="622"/>
      <c r="DF28" s="622"/>
      <c r="DG28" s="622"/>
      <c r="DH28" s="622"/>
      <c r="DI28" s="622"/>
      <c r="DJ28" s="622"/>
      <c r="DK28" s="623"/>
      <c r="DL28" s="627">
        <v>3006028</v>
      </c>
      <c r="DM28" s="622"/>
      <c r="DN28" s="622"/>
      <c r="DO28" s="622"/>
      <c r="DP28" s="622"/>
      <c r="DQ28" s="622"/>
      <c r="DR28" s="622"/>
      <c r="DS28" s="622"/>
      <c r="DT28" s="622"/>
      <c r="DU28" s="622"/>
      <c r="DV28" s="623"/>
      <c r="DW28" s="624">
        <v>18.600000000000001</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190737</v>
      </c>
      <c r="S29" s="622"/>
      <c r="T29" s="622"/>
      <c r="U29" s="622"/>
      <c r="V29" s="622"/>
      <c r="W29" s="622"/>
      <c r="X29" s="622"/>
      <c r="Y29" s="623"/>
      <c r="Z29" s="659">
        <v>0.5</v>
      </c>
      <c r="AA29" s="659"/>
      <c r="AB29" s="659"/>
      <c r="AC29" s="659"/>
      <c r="AD29" s="660" t="s">
        <v>239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4464169</v>
      </c>
      <c r="CS29" s="634"/>
      <c r="CT29" s="634"/>
      <c r="CU29" s="634"/>
      <c r="CV29" s="634"/>
      <c r="CW29" s="634"/>
      <c r="CX29" s="634"/>
      <c r="CY29" s="635"/>
      <c r="CZ29" s="624">
        <v>12</v>
      </c>
      <c r="DA29" s="636"/>
      <c r="DB29" s="636"/>
      <c r="DC29" s="637"/>
      <c r="DD29" s="627">
        <v>4433828</v>
      </c>
      <c r="DE29" s="634"/>
      <c r="DF29" s="634"/>
      <c r="DG29" s="634"/>
      <c r="DH29" s="634"/>
      <c r="DI29" s="634"/>
      <c r="DJ29" s="634"/>
      <c r="DK29" s="635"/>
      <c r="DL29" s="627">
        <v>3006028</v>
      </c>
      <c r="DM29" s="634"/>
      <c r="DN29" s="634"/>
      <c r="DO29" s="634"/>
      <c r="DP29" s="634"/>
      <c r="DQ29" s="634"/>
      <c r="DR29" s="634"/>
      <c r="DS29" s="634"/>
      <c r="DT29" s="634"/>
      <c r="DU29" s="634"/>
      <c r="DV29" s="635"/>
      <c r="DW29" s="624">
        <v>18.600000000000001</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5909485</v>
      </c>
      <c r="S30" s="622"/>
      <c r="T30" s="622"/>
      <c r="U30" s="622"/>
      <c r="V30" s="622"/>
      <c r="W30" s="622"/>
      <c r="X30" s="622"/>
      <c r="Y30" s="623"/>
      <c r="Z30" s="659">
        <v>15.3</v>
      </c>
      <c r="AA30" s="659"/>
      <c r="AB30" s="659"/>
      <c r="AC30" s="659"/>
      <c r="AD30" s="660" t="s">
        <v>239</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4374010</v>
      </c>
      <c r="CS30" s="622"/>
      <c r="CT30" s="622"/>
      <c r="CU30" s="622"/>
      <c r="CV30" s="622"/>
      <c r="CW30" s="622"/>
      <c r="CX30" s="622"/>
      <c r="CY30" s="623"/>
      <c r="CZ30" s="624">
        <v>11.7</v>
      </c>
      <c r="DA30" s="636"/>
      <c r="DB30" s="636"/>
      <c r="DC30" s="637"/>
      <c r="DD30" s="627">
        <v>4345544</v>
      </c>
      <c r="DE30" s="622"/>
      <c r="DF30" s="622"/>
      <c r="DG30" s="622"/>
      <c r="DH30" s="622"/>
      <c r="DI30" s="622"/>
      <c r="DJ30" s="622"/>
      <c r="DK30" s="623"/>
      <c r="DL30" s="627">
        <v>2917744</v>
      </c>
      <c r="DM30" s="622"/>
      <c r="DN30" s="622"/>
      <c r="DO30" s="622"/>
      <c r="DP30" s="622"/>
      <c r="DQ30" s="622"/>
      <c r="DR30" s="622"/>
      <c r="DS30" s="622"/>
      <c r="DT30" s="622"/>
      <c r="DU30" s="622"/>
      <c r="DV30" s="623"/>
      <c r="DW30" s="624">
        <v>18.100000000000001</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239</v>
      </c>
      <c r="S31" s="622"/>
      <c r="T31" s="622"/>
      <c r="U31" s="622"/>
      <c r="V31" s="622"/>
      <c r="W31" s="622"/>
      <c r="X31" s="622"/>
      <c r="Y31" s="623"/>
      <c r="Z31" s="659" t="s">
        <v>239</v>
      </c>
      <c r="AA31" s="659"/>
      <c r="AB31" s="659"/>
      <c r="AC31" s="659"/>
      <c r="AD31" s="660" t="s">
        <v>239</v>
      </c>
      <c r="AE31" s="660"/>
      <c r="AF31" s="660"/>
      <c r="AG31" s="660"/>
      <c r="AH31" s="660"/>
      <c r="AI31" s="660"/>
      <c r="AJ31" s="660"/>
      <c r="AK31" s="660"/>
      <c r="AL31" s="624" t="s">
        <v>239</v>
      </c>
      <c r="AM31" s="625"/>
      <c r="AN31" s="625"/>
      <c r="AO31" s="661"/>
      <c r="AP31" s="693" t="s">
        <v>317</v>
      </c>
      <c r="AQ31" s="694"/>
      <c r="AR31" s="694"/>
      <c r="AS31" s="694"/>
      <c r="AT31" s="695" t="s">
        <v>318</v>
      </c>
      <c r="AU31" s="218"/>
      <c r="AV31" s="218"/>
      <c r="AW31" s="218"/>
      <c r="AX31" s="679" t="s">
        <v>190</v>
      </c>
      <c r="AY31" s="680"/>
      <c r="AZ31" s="680"/>
      <c r="BA31" s="680"/>
      <c r="BB31" s="680"/>
      <c r="BC31" s="680"/>
      <c r="BD31" s="680"/>
      <c r="BE31" s="680"/>
      <c r="BF31" s="681"/>
      <c r="BG31" s="683">
        <v>99.2</v>
      </c>
      <c r="BH31" s="684"/>
      <c r="BI31" s="684"/>
      <c r="BJ31" s="684"/>
      <c r="BK31" s="684"/>
      <c r="BL31" s="684"/>
      <c r="BM31" s="685">
        <v>89.1</v>
      </c>
      <c r="BN31" s="684"/>
      <c r="BO31" s="684"/>
      <c r="BP31" s="684"/>
      <c r="BQ31" s="686"/>
      <c r="BR31" s="683">
        <v>99.3</v>
      </c>
      <c r="BS31" s="684"/>
      <c r="BT31" s="684"/>
      <c r="BU31" s="684"/>
      <c r="BV31" s="684"/>
      <c r="BW31" s="684"/>
      <c r="BX31" s="685">
        <v>88.5</v>
      </c>
      <c r="BY31" s="684"/>
      <c r="BZ31" s="684"/>
      <c r="CA31" s="684"/>
      <c r="CB31" s="686"/>
      <c r="CD31" s="642"/>
      <c r="CE31" s="643"/>
      <c r="CF31" s="618" t="s">
        <v>319</v>
      </c>
      <c r="CG31" s="619"/>
      <c r="CH31" s="619"/>
      <c r="CI31" s="619"/>
      <c r="CJ31" s="619"/>
      <c r="CK31" s="619"/>
      <c r="CL31" s="619"/>
      <c r="CM31" s="619"/>
      <c r="CN31" s="619"/>
      <c r="CO31" s="619"/>
      <c r="CP31" s="619"/>
      <c r="CQ31" s="620"/>
      <c r="CR31" s="621">
        <v>90159</v>
      </c>
      <c r="CS31" s="634"/>
      <c r="CT31" s="634"/>
      <c r="CU31" s="634"/>
      <c r="CV31" s="634"/>
      <c r="CW31" s="634"/>
      <c r="CX31" s="634"/>
      <c r="CY31" s="635"/>
      <c r="CZ31" s="624">
        <v>0.2</v>
      </c>
      <c r="DA31" s="636"/>
      <c r="DB31" s="636"/>
      <c r="DC31" s="637"/>
      <c r="DD31" s="627">
        <v>88284</v>
      </c>
      <c r="DE31" s="634"/>
      <c r="DF31" s="634"/>
      <c r="DG31" s="634"/>
      <c r="DH31" s="634"/>
      <c r="DI31" s="634"/>
      <c r="DJ31" s="634"/>
      <c r="DK31" s="635"/>
      <c r="DL31" s="627">
        <v>88284</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3883421</v>
      </c>
      <c r="S32" s="622"/>
      <c r="T32" s="622"/>
      <c r="U32" s="622"/>
      <c r="V32" s="622"/>
      <c r="W32" s="622"/>
      <c r="X32" s="622"/>
      <c r="Y32" s="623"/>
      <c r="Z32" s="659">
        <v>10</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6"/>
      <c r="AU32" s="214" t="s">
        <v>321</v>
      </c>
      <c r="AX32" s="618" t="s">
        <v>322</v>
      </c>
      <c r="AY32" s="619"/>
      <c r="AZ32" s="619"/>
      <c r="BA32" s="619"/>
      <c r="BB32" s="619"/>
      <c r="BC32" s="619"/>
      <c r="BD32" s="619"/>
      <c r="BE32" s="619"/>
      <c r="BF32" s="620"/>
      <c r="BG32" s="687">
        <v>99.2</v>
      </c>
      <c r="BH32" s="634"/>
      <c r="BI32" s="634"/>
      <c r="BJ32" s="634"/>
      <c r="BK32" s="634"/>
      <c r="BL32" s="634"/>
      <c r="BM32" s="625">
        <v>97.1</v>
      </c>
      <c r="BN32" s="634"/>
      <c r="BO32" s="634"/>
      <c r="BP32" s="634"/>
      <c r="BQ32" s="657"/>
      <c r="BR32" s="687">
        <v>99.3</v>
      </c>
      <c r="BS32" s="634"/>
      <c r="BT32" s="634"/>
      <c r="BU32" s="634"/>
      <c r="BV32" s="634"/>
      <c r="BW32" s="634"/>
      <c r="BX32" s="625">
        <v>97.1</v>
      </c>
      <c r="BY32" s="634"/>
      <c r="BZ32" s="634"/>
      <c r="CA32" s="634"/>
      <c r="CB32" s="657"/>
      <c r="CD32" s="644"/>
      <c r="CE32" s="645"/>
      <c r="CF32" s="618" t="s">
        <v>323</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265</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239</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86239</v>
      </c>
      <c r="S33" s="622"/>
      <c r="T33" s="622"/>
      <c r="U33" s="622"/>
      <c r="V33" s="622"/>
      <c r="W33" s="622"/>
      <c r="X33" s="622"/>
      <c r="Y33" s="623"/>
      <c r="Z33" s="659">
        <v>0.2</v>
      </c>
      <c r="AA33" s="659"/>
      <c r="AB33" s="659"/>
      <c r="AC33" s="659"/>
      <c r="AD33" s="660">
        <v>8494</v>
      </c>
      <c r="AE33" s="660"/>
      <c r="AF33" s="660"/>
      <c r="AG33" s="660"/>
      <c r="AH33" s="660"/>
      <c r="AI33" s="660"/>
      <c r="AJ33" s="660"/>
      <c r="AK33" s="660"/>
      <c r="AL33" s="624">
        <v>0.1</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99.1</v>
      </c>
      <c r="BH33" s="606"/>
      <c r="BI33" s="606"/>
      <c r="BJ33" s="606"/>
      <c r="BK33" s="606"/>
      <c r="BL33" s="606"/>
      <c r="BM33" s="652">
        <v>83</v>
      </c>
      <c r="BN33" s="606"/>
      <c r="BO33" s="606"/>
      <c r="BP33" s="606"/>
      <c r="BQ33" s="669"/>
      <c r="BR33" s="682">
        <v>99.1</v>
      </c>
      <c r="BS33" s="606"/>
      <c r="BT33" s="606"/>
      <c r="BU33" s="606"/>
      <c r="BV33" s="606"/>
      <c r="BW33" s="606"/>
      <c r="BX33" s="652">
        <v>81.8</v>
      </c>
      <c r="BY33" s="606"/>
      <c r="BZ33" s="606"/>
      <c r="CA33" s="606"/>
      <c r="CB33" s="669"/>
      <c r="CD33" s="618" t="s">
        <v>326</v>
      </c>
      <c r="CE33" s="619"/>
      <c r="CF33" s="619"/>
      <c r="CG33" s="619"/>
      <c r="CH33" s="619"/>
      <c r="CI33" s="619"/>
      <c r="CJ33" s="619"/>
      <c r="CK33" s="619"/>
      <c r="CL33" s="619"/>
      <c r="CM33" s="619"/>
      <c r="CN33" s="619"/>
      <c r="CO33" s="619"/>
      <c r="CP33" s="619"/>
      <c r="CQ33" s="620"/>
      <c r="CR33" s="621">
        <v>15462998</v>
      </c>
      <c r="CS33" s="634"/>
      <c r="CT33" s="634"/>
      <c r="CU33" s="634"/>
      <c r="CV33" s="634"/>
      <c r="CW33" s="634"/>
      <c r="CX33" s="634"/>
      <c r="CY33" s="635"/>
      <c r="CZ33" s="624">
        <v>41.4</v>
      </c>
      <c r="DA33" s="636"/>
      <c r="DB33" s="636"/>
      <c r="DC33" s="637"/>
      <c r="DD33" s="627">
        <v>8753435</v>
      </c>
      <c r="DE33" s="634"/>
      <c r="DF33" s="634"/>
      <c r="DG33" s="634"/>
      <c r="DH33" s="634"/>
      <c r="DI33" s="634"/>
      <c r="DJ33" s="634"/>
      <c r="DK33" s="635"/>
      <c r="DL33" s="627">
        <v>6448506</v>
      </c>
      <c r="DM33" s="634"/>
      <c r="DN33" s="634"/>
      <c r="DO33" s="634"/>
      <c r="DP33" s="634"/>
      <c r="DQ33" s="634"/>
      <c r="DR33" s="634"/>
      <c r="DS33" s="634"/>
      <c r="DT33" s="634"/>
      <c r="DU33" s="634"/>
      <c r="DV33" s="635"/>
      <c r="DW33" s="624">
        <v>40</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2949325</v>
      </c>
      <c r="S34" s="622"/>
      <c r="T34" s="622"/>
      <c r="U34" s="622"/>
      <c r="V34" s="622"/>
      <c r="W34" s="622"/>
      <c r="X34" s="622"/>
      <c r="Y34" s="623"/>
      <c r="Z34" s="659">
        <v>7.6</v>
      </c>
      <c r="AA34" s="659"/>
      <c r="AB34" s="659"/>
      <c r="AC34" s="659"/>
      <c r="AD34" s="660" t="s">
        <v>130</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5241275</v>
      </c>
      <c r="CS34" s="622"/>
      <c r="CT34" s="622"/>
      <c r="CU34" s="622"/>
      <c r="CV34" s="622"/>
      <c r="CW34" s="622"/>
      <c r="CX34" s="622"/>
      <c r="CY34" s="623"/>
      <c r="CZ34" s="624">
        <v>14</v>
      </c>
      <c r="DA34" s="636"/>
      <c r="DB34" s="636"/>
      <c r="DC34" s="637"/>
      <c r="DD34" s="627">
        <v>2750367</v>
      </c>
      <c r="DE34" s="622"/>
      <c r="DF34" s="622"/>
      <c r="DG34" s="622"/>
      <c r="DH34" s="622"/>
      <c r="DI34" s="622"/>
      <c r="DJ34" s="622"/>
      <c r="DK34" s="623"/>
      <c r="DL34" s="627">
        <v>2205630</v>
      </c>
      <c r="DM34" s="622"/>
      <c r="DN34" s="622"/>
      <c r="DO34" s="622"/>
      <c r="DP34" s="622"/>
      <c r="DQ34" s="622"/>
      <c r="DR34" s="622"/>
      <c r="DS34" s="622"/>
      <c r="DT34" s="622"/>
      <c r="DU34" s="622"/>
      <c r="DV34" s="623"/>
      <c r="DW34" s="624">
        <v>13.7</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3219167</v>
      </c>
      <c r="S35" s="622"/>
      <c r="T35" s="622"/>
      <c r="U35" s="622"/>
      <c r="V35" s="622"/>
      <c r="W35" s="622"/>
      <c r="X35" s="622"/>
      <c r="Y35" s="623"/>
      <c r="Z35" s="659">
        <v>8.3000000000000007</v>
      </c>
      <c r="AA35" s="659"/>
      <c r="AB35" s="659"/>
      <c r="AC35" s="659"/>
      <c r="AD35" s="660" t="s">
        <v>130</v>
      </c>
      <c r="AE35" s="660"/>
      <c r="AF35" s="660"/>
      <c r="AG35" s="660"/>
      <c r="AH35" s="660"/>
      <c r="AI35" s="660"/>
      <c r="AJ35" s="660"/>
      <c r="AK35" s="660"/>
      <c r="AL35" s="624" t="s">
        <v>239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57118</v>
      </c>
      <c r="CS35" s="634"/>
      <c r="CT35" s="634"/>
      <c r="CU35" s="634"/>
      <c r="CV35" s="634"/>
      <c r="CW35" s="634"/>
      <c r="CX35" s="634"/>
      <c r="CY35" s="635"/>
      <c r="CZ35" s="624">
        <v>0.2</v>
      </c>
      <c r="DA35" s="636"/>
      <c r="DB35" s="636"/>
      <c r="DC35" s="637"/>
      <c r="DD35" s="627">
        <v>33262</v>
      </c>
      <c r="DE35" s="634"/>
      <c r="DF35" s="634"/>
      <c r="DG35" s="634"/>
      <c r="DH35" s="634"/>
      <c r="DI35" s="634"/>
      <c r="DJ35" s="634"/>
      <c r="DK35" s="635"/>
      <c r="DL35" s="627">
        <v>33242</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1712229</v>
      </c>
      <c r="S36" s="622"/>
      <c r="T36" s="622"/>
      <c r="U36" s="622"/>
      <c r="V36" s="622"/>
      <c r="W36" s="622"/>
      <c r="X36" s="622"/>
      <c r="Y36" s="623"/>
      <c r="Z36" s="659">
        <v>4.4000000000000004</v>
      </c>
      <c r="AA36" s="659"/>
      <c r="AB36" s="659"/>
      <c r="AC36" s="659"/>
      <c r="AD36" s="660" t="s">
        <v>239</v>
      </c>
      <c r="AE36" s="660"/>
      <c r="AF36" s="660"/>
      <c r="AG36" s="660"/>
      <c r="AH36" s="660"/>
      <c r="AI36" s="660"/>
      <c r="AJ36" s="660"/>
      <c r="AK36" s="660"/>
      <c r="AL36" s="624" t="s">
        <v>239</v>
      </c>
      <c r="AM36" s="625"/>
      <c r="AN36" s="625"/>
      <c r="AO36" s="661"/>
      <c r="AP36" s="222"/>
      <c r="AQ36" s="670" t="s">
        <v>334</v>
      </c>
      <c r="AR36" s="671"/>
      <c r="AS36" s="671"/>
      <c r="AT36" s="671"/>
      <c r="AU36" s="671"/>
      <c r="AV36" s="671"/>
      <c r="AW36" s="671"/>
      <c r="AX36" s="671"/>
      <c r="AY36" s="672"/>
      <c r="AZ36" s="676">
        <v>4015442</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53670</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4205590</v>
      </c>
      <c r="CS36" s="622"/>
      <c r="CT36" s="622"/>
      <c r="CU36" s="622"/>
      <c r="CV36" s="622"/>
      <c r="CW36" s="622"/>
      <c r="CX36" s="622"/>
      <c r="CY36" s="623"/>
      <c r="CZ36" s="624">
        <v>11.3</v>
      </c>
      <c r="DA36" s="636"/>
      <c r="DB36" s="636"/>
      <c r="DC36" s="637"/>
      <c r="DD36" s="627">
        <v>3673982</v>
      </c>
      <c r="DE36" s="622"/>
      <c r="DF36" s="622"/>
      <c r="DG36" s="622"/>
      <c r="DH36" s="622"/>
      <c r="DI36" s="622"/>
      <c r="DJ36" s="622"/>
      <c r="DK36" s="623"/>
      <c r="DL36" s="627">
        <v>2245793</v>
      </c>
      <c r="DM36" s="622"/>
      <c r="DN36" s="622"/>
      <c r="DO36" s="622"/>
      <c r="DP36" s="622"/>
      <c r="DQ36" s="622"/>
      <c r="DR36" s="622"/>
      <c r="DS36" s="622"/>
      <c r="DT36" s="622"/>
      <c r="DU36" s="622"/>
      <c r="DV36" s="623"/>
      <c r="DW36" s="624">
        <v>13.9</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639175</v>
      </c>
      <c r="S37" s="622"/>
      <c r="T37" s="622"/>
      <c r="U37" s="622"/>
      <c r="V37" s="622"/>
      <c r="W37" s="622"/>
      <c r="X37" s="622"/>
      <c r="Y37" s="623"/>
      <c r="Z37" s="659">
        <v>1.7</v>
      </c>
      <c r="AA37" s="659"/>
      <c r="AB37" s="659"/>
      <c r="AC37" s="659"/>
      <c r="AD37" s="660">
        <v>42</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1220752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-13196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1456464</v>
      </c>
      <c r="CS37" s="634"/>
      <c r="CT37" s="634"/>
      <c r="CU37" s="634"/>
      <c r="CV37" s="634"/>
      <c r="CW37" s="634"/>
      <c r="CX37" s="634"/>
      <c r="CY37" s="635"/>
      <c r="CZ37" s="624">
        <v>3.9</v>
      </c>
      <c r="DA37" s="636"/>
      <c r="DB37" s="636"/>
      <c r="DC37" s="637"/>
      <c r="DD37" s="627">
        <v>1300955</v>
      </c>
      <c r="DE37" s="634"/>
      <c r="DF37" s="634"/>
      <c r="DG37" s="634"/>
      <c r="DH37" s="634"/>
      <c r="DI37" s="634"/>
      <c r="DJ37" s="634"/>
      <c r="DK37" s="635"/>
      <c r="DL37" s="627">
        <v>992190</v>
      </c>
      <c r="DM37" s="634"/>
      <c r="DN37" s="634"/>
      <c r="DO37" s="634"/>
      <c r="DP37" s="634"/>
      <c r="DQ37" s="634"/>
      <c r="DR37" s="634"/>
      <c r="DS37" s="634"/>
      <c r="DT37" s="634"/>
      <c r="DU37" s="634"/>
      <c r="DV37" s="635"/>
      <c r="DW37" s="624">
        <v>6.2</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2325487</v>
      </c>
      <c r="S38" s="622"/>
      <c r="T38" s="622"/>
      <c r="U38" s="622"/>
      <c r="V38" s="622"/>
      <c r="W38" s="622"/>
      <c r="X38" s="622"/>
      <c r="Y38" s="623"/>
      <c r="Z38" s="659">
        <v>6</v>
      </c>
      <c r="AA38" s="659"/>
      <c r="AB38" s="659"/>
      <c r="AC38" s="659"/>
      <c r="AD38" s="660" t="s">
        <v>130</v>
      </c>
      <c r="AE38" s="660"/>
      <c r="AF38" s="660"/>
      <c r="AG38" s="660"/>
      <c r="AH38" s="660"/>
      <c r="AI38" s="660"/>
      <c r="AJ38" s="660"/>
      <c r="AK38" s="660"/>
      <c r="AL38" s="624" t="s">
        <v>239</v>
      </c>
      <c r="AM38" s="625"/>
      <c r="AN38" s="625"/>
      <c r="AO38" s="661"/>
      <c r="AQ38" s="654" t="s">
        <v>342</v>
      </c>
      <c r="AR38" s="655"/>
      <c r="AS38" s="655"/>
      <c r="AT38" s="655"/>
      <c r="AU38" s="655"/>
      <c r="AV38" s="655"/>
      <c r="AW38" s="655"/>
      <c r="AX38" s="655"/>
      <c r="AY38" s="656"/>
      <c r="AZ38" s="621">
        <v>128500</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7212</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2662797</v>
      </c>
      <c r="CS38" s="622"/>
      <c r="CT38" s="622"/>
      <c r="CU38" s="622"/>
      <c r="CV38" s="622"/>
      <c r="CW38" s="622"/>
      <c r="CX38" s="622"/>
      <c r="CY38" s="623"/>
      <c r="CZ38" s="624">
        <v>7.1</v>
      </c>
      <c r="DA38" s="636"/>
      <c r="DB38" s="636"/>
      <c r="DC38" s="637"/>
      <c r="DD38" s="627">
        <v>2180993</v>
      </c>
      <c r="DE38" s="622"/>
      <c r="DF38" s="622"/>
      <c r="DG38" s="622"/>
      <c r="DH38" s="622"/>
      <c r="DI38" s="622"/>
      <c r="DJ38" s="622"/>
      <c r="DK38" s="623"/>
      <c r="DL38" s="627">
        <v>1963841</v>
      </c>
      <c r="DM38" s="622"/>
      <c r="DN38" s="622"/>
      <c r="DO38" s="622"/>
      <c r="DP38" s="622"/>
      <c r="DQ38" s="622"/>
      <c r="DR38" s="622"/>
      <c r="DS38" s="622"/>
      <c r="DT38" s="622"/>
      <c r="DU38" s="622"/>
      <c r="DV38" s="623"/>
      <c r="DW38" s="624">
        <v>12.2</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265</v>
      </c>
      <c r="AE39" s="660"/>
      <c r="AF39" s="660"/>
      <c r="AG39" s="660"/>
      <c r="AH39" s="660"/>
      <c r="AI39" s="660"/>
      <c r="AJ39" s="660"/>
      <c r="AK39" s="660"/>
      <c r="AL39" s="624" t="s">
        <v>239</v>
      </c>
      <c r="AM39" s="625"/>
      <c r="AN39" s="625"/>
      <c r="AO39" s="661"/>
      <c r="AQ39" s="654" t="s">
        <v>346</v>
      </c>
      <c r="AR39" s="655"/>
      <c r="AS39" s="655"/>
      <c r="AT39" s="655"/>
      <c r="AU39" s="655"/>
      <c r="AV39" s="655"/>
      <c r="AW39" s="655"/>
      <c r="AX39" s="655"/>
      <c r="AY39" s="656"/>
      <c r="AZ39" s="621">
        <v>3233</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11586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3152398</v>
      </c>
      <c r="CS39" s="634"/>
      <c r="CT39" s="634"/>
      <c r="CU39" s="634"/>
      <c r="CV39" s="634"/>
      <c r="CW39" s="634"/>
      <c r="CX39" s="634"/>
      <c r="CY39" s="635"/>
      <c r="CZ39" s="624">
        <v>8.4</v>
      </c>
      <c r="DA39" s="636"/>
      <c r="DB39" s="636"/>
      <c r="DC39" s="637"/>
      <c r="DD39" s="627">
        <v>114521</v>
      </c>
      <c r="DE39" s="634"/>
      <c r="DF39" s="634"/>
      <c r="DG39" s="634"/>
      <c r="DH39" s="634"/>
      <c r="DI39" s="634"/>
      <c r="DJ39" s="634"/>
      <c r="DK39" s="635"/>
      <c r="DL39" s="627" t="s">
        <v>239</v>
      </c>
      <c r="DM39" s="634"/>
      <c r="DN39" s="634"/>
      <c r="DO39" s="634"/>
      <c r="DP39" s="634"/>
      <c r="DQ39" s="634"/>
      <c r="DR39" s="634"/>
      <c r="DS39" s="634"/>
      <c r="DT39" s="634"/>
      <c r="DU39" s="634"/>
      <c r="DV39" s="635"/>
      <c r="DW39" s="624" t="s">
        <v>239</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265724</v>
      </c>
      <c r="S40" s="622"/>
      <c r="T40" s="622"/>
      <c r="U40" s="622"/>
      <c r="V40" s="622"/>
      <c r="W40" s="622"/>
      <c r="X40" s="622"/>
      <c r="Y40" s="623"/>
      <c r="Z40" s="659">
        <v>0.7</v>
      </c>
      <c r="AA40" s="659"/>
      <c r="AB40" s="659"/>
      <c r="AC40" s="659"/>
      <c r="AD40" s="660" t="s">
        <v>130</v>
      </c>
      <c r="AE40" s="660"/>
      <c r="AF40" s="660"/>
      <c r="AG40" s="660"/>
      <c r="AH40" s="660"/>
      <c r="AI40" s="660"/>
      <c r="AJ40" s="660"/>
      <c r="AK40" s="660"/>
      <c r="AL40" s="624" t="s">
        <v>239</v>
      </c>
      <c r="AM40" s="625"/>
      <c r="AN40" s="625"/>
      <c r="AO40" s="661"/>
      <c r="AQ40" s="654" t="s">
        <v>350</v>
      </c>
      <c r="AR40" s="655"/>
      <c r="AS40" s="655"/>
      <c r="AT40" s="655"/>
      <c r="AU40" s="655"/>
      <c r="AV40" s="655"/>
      <c r="AW40" s="655"/>
      <c r="AX40" s="655"/>
      <c r="AY40" s="656"/>
      <c r="AZ40" s="621">
        <v>407</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116</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143820</v>
      </c>
      <c r="CS40" s="622"/>
      <c r="CT40" s="622"/>
      <c r="CU40" s="622"/>
      <c r="CV40" s="622"/>
      <c r="CW40" s="622"/>
      <c r="CX40" s="622"/>
      <c r="CY40" s="623"/>
      <c r="CZ40" s="624">
        <v>0.4</v>
      </c>
      <c r="DA40" s="636"/>
      <c r="DB40" s="636"/>
      <c r="DC40" s="637"/>
      <c r="DD40" s="627">
        <v>310</v>
      </c>
      <c r="DE40" s="622"/>
      <c r="DF40" s="622"/>
      <c r="DG40" s="622"/>
      <c r="DH40" s="622"/>
      <c r="DI40" s="622"/>
      <c r="DJ40" s="622"/>
      <c r="DK40" s="623"/>
      <c r="DL40" s="627" t="s">
        <v>239</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38660000</v>
      </c>
      <c r="S41" s="646"/>
      <c r="T41" s="646"/>
      <c r="U41" s="646"/>
      <c r="V41" s="646"/>
      <c r="W41" s="646"/>
      <c r="X41" s="646"/>
      <c r="Y41" s="649"/>
      <c r="Z41" s="650">
        <v>100</v>
      </c>
      <c r="AA41" s="650"/>
      <c r="AB41" s="650"/>
      <c r="AC41" s="650"/>
      <c r="AD41" s="651">
        <v>15856831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560304</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2102246</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417</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6739680</v>
      </c>
      <c r="CS42" s="634"/>
      <c r="CT42" s="634"/>
      <c r="CU42" s="634"/>
      <c r="CV42" s="634"/>
      <c r="CW42" s="634"/>
      <c r="CX42" s="634"/>
      <c r="CY42" s="635"/>
      <c r="CZ42" s="624">
        <v>18.100000000000001</v>
      </c>
      <c r="DA42" s="636"/>
      <c r="DB42" s="636"/>
      <c r="DC42" s="637"/>
      <c r="DD42" s="627">
        <v>668430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73124</v>
      </c>
      <c r="CS43" s="634"/>
      <c r="CT43" s="634"/>
      <c r="CU43" s="634"/>
      <c r="CV43" s="634"/>
      <c r="CW43" s="634"/>
      <c r="CX43" s="634"/>
      <c r="CY43" s="635"/>
      <c r="CZ43" s="624">
        <v>0.2</v>
      </c>
      <c r="DA43" s="636"/>
      <c r="DB43" s="636"/>
      <c r="DC43" s="637"/>
      <c r="DD43" s="627">
        <v>50910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3338761</v>
      </c>
      <c r="CS44" s="622"/>
      <c r="CT44" s="622"/>
      <c r="CU44" s="622"/>
      <c r="CV44" s="622"/>
      <c r="CW44" s="622"/>
      <c r="CX44" s="622"/>
      <c r="CY44" s="623"/>
      <c r="CZ44" s="624">
        <v>8.9</v>
      </c>
      <c r="DA44" s="625"/>
      <c r="DB44" s="625"/>
      <c r="DC44" s="626"/>
      <c r="DD44" s="627">
        <v>436259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878620</v>
      </c>
      <c r="CS45" s="634"/>
      <c r="CT45" s="634"/>
      <c r="CU45" s="634"/>
      <c r="CV45" s="634"/>
      <c r="CW45" s="634"/>
      <c r="CX45" s="634"/>
      <c r="CY45" s="635"/>
      <c r="CZ45" s="624">
        <v>2.4</v>
      </c>
      <c r="DA45" s="636"/>
      <c r="DB45" s="636"/>
      <c r="DC45" s="637"/>
      <c r="DD45" s="627">
        <v>69791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2236962</v>
      </c>
      <c r="CS46" s="622"/>
      <c r="CT46" s="622"/>
      <c r="CU46" s="622"/>
      <c r="CV46" s="622"/>
      <c r="CW46" s="622"/>
      <c r="CX46" s="622"/>
      <c r="CY46" s="623"/>
      <c r="CZ46" s="624">
        <v>6</v>
      </c>
      <c r="DA46" s="625"/>
      <c r="DB46" s="625"/>
      <c r="DC46" s="626"/>
      <c r="DD46" s="627">
        <v>303774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3400919</v>
      </c>
      <c r="CS47" s="634"/>
      <c r="CT47" s="634"/>
      <c r="CU47" s="634"/>
      <c r="CV47" s="634"/>
      <c r="CW47" s="634"/>
      <c r="CX47" s="634"/>
      <c r="CY47" s="635"/>
      <c r="CZ47" s="624">
        <v>9.1</v>
      </c>
      <c r="DA47" s="636"/>
      <c r="DB47" s="636"/>
      <c r="DC47" s="637"/>
      <c r="DD47" s="627">
        <v>232171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239</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37319467</v>
      </c>
      <c r="CS49" s="606"/>
      <c r="CT49" s="606"/>
      <c r="CU49" s="606"/>
      <c r="CV49" s="606"/>
      <c r="CW49" s="606"/>
      <c r="CX49" s="606"/>
      <c r="CY49" s="607"/>
      <c r="CZ49" s="608">
        <v>100</v>
      </c>
      <c r="DA49" s="609"/>
      <c r="DB49" s="609"/>
      <c r="DC49" s="610"/>
      <c r="DD49" s="611">
        <v>19765028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hJ6GmVtN8u2ZnzGfn9+dbLi/vXKXTS9cVbJZAfjliPzgryv99n5IQancXTU+3GxQW80XG72cE6iqn/g7E8Tvw==" saltValue="rno2cYHuhDF7jNHiqSbr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4" zoomScale="70" zoomScaleNormal="70" zoomScaleSheetLayoutView="70" workbookViewId="0">
      <selection activeCell="AP83" sqref="AP83:AT8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371</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372</v>
      </c>
      <c r="DK2" s="1094"/>
      <c r="DL2" s="1094"/>
      <c r="DM2" s="1094"/>
      <c r="DN2" s="1094"/>
      <c r="DO2" s="1095"/>
      <c r="DP2" s="228"/>
      <c r="DQ2" s="1093" t="s">
        <v>373</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374</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376</v>
      </c>
      <c r="B5" s="998"/>
      <c r="C5" s="998"/>
      <c r="D5" s="998"/>
      <c r="E5" s="998"/>
      <c r="F5" s="998"/>
      <c r="G5" s="998"/>
      <c r="H5" s="998"/>
      <c r="I5" s="998"/>
      <c r="J5" s="998"/>
      <c r="K5" s="998"/>
      <c r="L5" s="998"/>
      <c r="M5" s="998"/>
      <c r="N5" s="998"/>
      <c r="O5" s="998"/>
      <c r="P5" s="999"/>
      <c r="Q5" s="1003" t="s">
        <v>377</v>
      </c>
      <c r="R5" s="1004"/>
      <c r="S5" s="1004"/>
      <c r="T5" s="1004"/>
      <c r="U5" s="1005"/>
      <c r="V5" s="1003" t="s">
        <v>378</v>
      </c>
      <c r="W5" s="1004"/>
      <c r="X5" s="1004"/>
      <c r="Y5" s="1004"/>
      <c r="Z5" s="1005"/>
      <c r="AA5" s="1003" t="s">
        <v>379</v>
      </c>
      <c r="AB5" s="1004"/>
      <c r="AC5" s="1004"/>
      <c r="AD5" s="1004"/>
      <c r="AE5" s="1004"/>
      <c r="AF5" s="1096" t="s">
        <v>380</v>
      </c>
      <c r="AG5" s="1004"/>
      <c r="AH5" s="1004"/>
      <c r="AI5" s="1004"/>
      <c r="AJ5" s="1017"/>
      <c r="AK5" s="1004" t="s">
        <v>381</v>
      </c>
      <c r="AL5" s="1004"/>
      <c r="AM5" s="1004"/>
      <c r="AN5" s="1004"/>
      <c r="AO5" s="1005"/>
      <c r="AP5" s="1003" t="s">
        <v>382</v>
      </c>
      <c r="AQ5" s="1004"/>
      <c r="AR5" s="1004"/>
      <c r="AS5" s="1004"/>
      <c r="AT5" s="1005"/>
      <c r="AU5" s="1003" t="s">
        <v>383</v>
      </c>
      <c r="AV5" s="1004"/>
      <c r="AW5" s="1004"/>
      <c r="AX5" s="1004"/>
      <c r="AY5" s="1017"/>
      <c r="AZ5" s="232"/>
      <c r="BA5" s="232"/>
      <c r="BB5" s="232"/>
      <c r="BC5" s="232"/>
      <c r="BD5" s="232"/>
      <c r="BE5" s="233"/>
      <c r="BF5" s="233"/>
      <c r="BG5" s="233"/>
      <c r="BH5" s="233"/>
      <c r="BI5" s="233"/>
      <c r="BJ5" s="233"/>
      <c r="BK5" s="233"/>
      <c r="BL5" s="233"/>
      <c r="BM5" s="233"/>
      <c r="BN5" s="233"/>
      <c r="BO5" s="233"/>
      <c r="BP5" s="233"/>
      <c r="BQ5" s="997" t="s">
        <v>384</v>
      </c>
      <c r="BR5" s="998"/>
      <c r="BS5" s="998"/>
      <c r="BT5" s="998"/>
      <c r="BU5" s="998"/>
      <c r="BV5" s="998"/>
      <c r="BW5" s="998"/>
      <c r="BX5" s="998"/>
      <c r="BY5" s="998"/>
      <c r="BZ5" s="998"/>
      <c r="CA5" s="998"/>
      <c r="CB5" s="998"/>
      <c r="CC5" s="998"/>
      <c r="CD5" s="998"/>
      <c r="CE5" s="998"/>
      <c r="CF5" s="998"/>
      <c r="CG5" s="999"/>
      <c r="CH5" s="1003" t="s">
        <v>385</v>
      </c>
      <c r="CI5" s="1004"/>
      <c r="CJ5" s="1004"/>
      <c r="CK5" s="1004"/>
      <c r="CL5" s="1005"/>
      <c r="CM5" s="1003" t="s">
        <v>386</v>
      </c>
      <c r="CN5" s="1004"/>
      <c r="CO5" s="1004"/>
      <c r="CP5" s="1004"/>
      <c r="CQ5" s="1005"/>
      <c r="CR5" s="1003" t="s">
        <v>387</v>
      </c>
      <c r="CS5" s="1004"/>
      <c r="CT5" s="1004"/>
      <c r="CU5" s="1004"/>
      <c r="CV5" s="1005"/>
      <c r="CW5" s="1003" t="s">
        <v>388</v>
      </c>
      <c r="CX5" s="1004"/>
      <c r="CY5" s="1004"/>
      <c r="CZ5" s="1004"/>
      <c r="DA5" s="1005"/>
      <c r="DB5" s="1003" t="s">
        <v>389</v>
      </c>
      <c r="DC5" s="1004"/>
      <c r="DD5" s="1004"/>
      <c r="DE5" s="1004"/>
      <c r="DF5" s="1005"/>
      <c r="DG5" s="1086" t="s">
        <v>390</v>
      </c>
      <c r="DH5" s="1087"/>
      <c r="DI5" s="1087"/>
      <c r="DJ5" s="1087"/>
      <c r="DK5" s="1088"/>
      <c r="DL5" s="1086" t="s">
        <v>391</v>
      </c>
      <c r="DM5" s="1087"/>
      <c r="DN5" s="1087"/>
      <c r="DO5" s="1087"/>
      <c r="DP5" s="1088"/>
      <c r="DQ5" s="1003" t="s">
        <v>392</v>
      </c>
      <c r="DR5" s="1004"/>
      <c r="DS5" s="1004"/>
      <c r="DT5" s="1004"/>
      <c r="DU5" s="1005"/>
      <c r="DV5" s="1003" t="s">
        <v>383</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15">
      <c r="A7" s="236">
        <v>1</v>
      </c>
      <c r="B7" s="1049" t="s">
        <v>393</v>
      </c>
      <c r="C7" s="1050"/>
      <c r="D7" s="1050"/>
      <c r="E7" s="1050"/>
      <c r="F7" s="1050"/>
      <c r="G7" s="1050"/>
      <c r="H7" s="1050"/>
      <c r="I7" s="1050"/>
      <c r="J7" s="1050"/>
      <c r="K7" s="1050"/>
      <c r="L7" s="1050"/>
      <c r="M7" s="1050"/>
      <c r="N7" s="1050"/>
      <c r="O7" s="1050"/>
      <c r="P7" s="1051"/>
      <c r="Q7" s="1104">
        <v>38653</v>
      </c>
      <c r="R7" s="1105"/>
      <c r="S7" s="1105"/>
      <c r="T7" s="1105"/>
      <c r="U7" s="1105"/>
      <c r="V7" s="1105">
        <v>37312</v>
      </c>
      <c r="W7" s="1105"/>
      <c r="X7" s="1105"/>
      <c r="Y7" s="1105"/>
      <c r="Z7" s="1105"/>
      <c r="AA7" s="1105">
        <v>1341</v>
      </c>
      <c r="AB7" s="1105"/>
      <c r="AC7" s="1105"/>
      <c r="AD7" s="1105"/>
      <c r="AE7" s="1106"/>
      <c r="AF7" s="1107">
        <v>1036</v>
      </c>
      <c r="AG7" s="1108"/>
      <c r="AH7" s="1108"/>
      <c r="AI7" s="1108"/>
      <c r="AJ7" s="1109"/>
      <c r="AK7" s="1110" t="s">
        <v>538</v>
      </c>
      <c r="AL7" s="1111"/>
      <c r="AM7" s="1111"/>
      <c r="AN7" s="1111"/>
      <c r="AO7" s="1111"/>
      <c r="AP7" s="1111">
        <v>28746</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601</v>
      </c>
      <c r="BT7" s="1102"/>
      <c r="BU7" s="1102"/>
      <c r="BV7" s="1102"/>
      <c r="BW7" s="1102"/>
      <c r="BX7" s="1102"/>
      <c r="BY7" s="1102"/>
      <c r="BZ7" s="1102"/>
      <c r="CA7" s="1102"/>
      <c r="CB7" s="1102"/>
      <c r="CC7" s="1102"/>
      <c r="CD7" s="1102"/>
      <c r="CE7" s="1102"/>
      <c r="CF7" s="1102"/>
      <c r="CG7" s="1114"/>
      <c r="CH7" s="1098">
        <v>-27</v>
      </c>
      <c r="CI7" s="1099"/>
      <c r="CJ7" s="1099"/>
      <c r="CK7" s="1099"/>
      <c r="CL7" s="1100"/>
      <c r="CM7" s="1098">
        <v>161</v>
      </c>
      <c r="CN7" s="1099"/>
      <c r="CO7" s="1099"/>
      <c r="CP7" s="1099"/>
      <c r="CQ7" s="1100"/>
      <c r="CR7" s="1098">
        <v>63</v>
      </c>
      <c r="CS7" s="1099"/>
      <c r="CT7" s="1099"/>
      <c r="CU7" s="1099"/>
      <c r="CV7" s="1100"/>
      <c r="CW7" s="1098">
        <v>46</v>
      </c>
      <c r="CX7" s="1099"/>
      <c r="CY7" s="1099"/>
      <c r="CZ7" s="1099"/>
      <c r="DA7" s="1100"/>
      <c r="DB7" s="1098">
        <v>116</v>
      </c>
      <c r="DC7" s="1099"/>
      <c r="DD7" s="1099"/>
      <c r="DE7" s="1099"/>
      <c r="DF7" s="1100"/>
      <c r="DG7" s="1098"/>
      <c r="DH7" s="1099"/>
      <c r="DI7" s="1099"/>
      <c r="DJ7" s="1099"/>
      <c r="DK7" s="1100"/>
      <c r="DL7" s="1098"/>
      <c r="DM7" s="1099"/>
      <c r="DN7" s="1099"/>
      <c r="DO7" s="1099"/>
      <c r="DP7" s="1100"/>
      <c r="DQ7" s="1098"/>
      <c r="DR7" s="1099"/>
      <c r="DS7" s="1099"/>
      <c r="DT7" s="1099"/>
      <c r="DU7" s="1100"/>
      <c r="DV7" s="1101"/>
      <c r="DW7" s="1102"/>
      <c r="DX7" s="1102"/>
      <c r="DY7" s="1102"/>
      <c r="DZ7" s="1103"/>
      <c r="EA7" s="234"/>
    </row>
    <row r="8" spans="1:131" s="235" customFormat="1" ht="26.25" customHeight="1" x14ac:dyDescent="0.15">
      <c r="A8" s="238">
        <v>2</v>
      </c>
      <c r="B8" s="1032" t="s">
        <v>394</v>
      </c>
      <c r="C8" s="1033"/>
      <c r="D8" s="1033"/>
      <c r="E8" s="1033"/>
      <c r="F8" s="1033"/>
      <c r="G8" s="1033"/>
      <c r="H8" s="1033"/>
      <c r="I8" s="1033"/>
      <c r="J8" s="1033"/>
      <c r="K8" s="1033"/>
      <c r="L8" s="1033"/>
      <c r="M8" s="1033"/>
      <c r="N8" s="1033"/>
      <c r="O8" s="1033"/>
      <c r="P8" s="1034"/>
      <c r="Q8" s="1040">
        <v>7</v>
      </c>
      <c r="R8" s="1041"/>
      <c r="S8" s="1041"/>
      <c r="T8" s="1041"/>
      <c r="U8" s="1041"/>
      <c r="V8" s="1041">
        <v>7</v>
      </c>
      <c r="W8" s="1041"/>
      <c r="X8" s="1041"/>
      <c r="Y8" s="1041"/>
      <c r="Z8" s="1041"/>
      <c r="AA8" s="1041" t="s">
        <v>589</v>
      </c>
      <c r="AB8" s="1041"/>
      <c r="AC8" s="1041"/>
      <c r="AD8" s="1041"/>
      <c r="AE8" s="1042"/>
      <c r="AF8" s="1037" t="s">
        <v>130</v>
      </c>
      <c r="AG8" s="1038"/>
      <c r="AH8" s="1038"/>
      <c r="AI8" s="1038"/>
      <c r="AJ8" s="1039"/>
      <c r="AK8" s="1082" t="s">
        <v>589</v>
      </c>
      <c r="AL8" s="1083"/>
      <c r="AM8" s="1083"/>
      <c r="AN8" s="1083"/>
      <c r="AO8" s="1083"/>
      <c r="AP8" s="1083" t="s">
        <v>589</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602</v>
      </c>
      <c r="BT8" s="995"/>
      <c r="BU8" s="995"/>
      <c r="BV8" s="995"/>
      <c r="BW8" s="995"/>
      <c r="BX8" s="995"/>
      <c r="BY8" s="995"/>
      <c r="BZ8" s="995"/>
      <c r="CA8" s="995"/>
      <c r="CB8" s="995"/>
      <c r="CC8" s="995"/>
      <c r="CD8" s="995"/>
      <c r="CE8" s="995"/>
      <c r="CF8" s="995"/>
      <c r="CG8" s="1016"/>
      <c r="CH8" s="991">
        <v>-1</v>
      </c>
      <c r="CI8" s="992"/>
      <c r="CJ8" s="992"/>
      <c r="CK8" s="992"/>
      <c r="CL8" s="993"/>
      <c r="CM8" s="991">
        <v>2145</v>
      </c>
      <c r="CN8" s="992"/>
      <c r="CO8" s="992"/>
      <c r="CP8" s="992"/>
      <c r="CQ8" s="993"/>
      <c r="CR8" s="991">
        <v>1006</v>
      </c>
      <c r="CS8" s="992"/>
      <c r="CT8" s="992"/>
      <c r="CU8" s="992"/>
      <c r="CV8" s="993"/>
      <c r="CW8" s="991" t="s">
        <v>589</v>
      </c>
      <c r="CX8" s="992"/>
      <c r="CY8" s="992"/>
      <c r="CZ8" s="992"/>
      <c r="DA8" s="993"/>
      <c r="DB8" s="991" t="s">
        <v>589</v>
      </c>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603</v>
      </c>
      <c r="BT9" s="995"/>
      <c r="BU9" s="995"/>
      <c r="BV9" s="995"/>
      <c r="BW9" s="995"/>
      <c r="BX9" s="995"/>
      <c r="BY9" s="995"/>
      <c r="BZ9" s="995"/>
      <c r="CA9" s="995"/>
      <c r="CB9" s="995"/>
      <c r="CC9" s="995"/>
      <c r="CD9" s="995"/>
      <c r="CE9" s="995"/>
      <c r="CF9" s="995"/>
      <c r="CG9" s="1016"/>
      <c r="CH9" s="991">
        <v>23</v>
      </c>
      <c r="CI9" s="992"/>
      <c r="CJ9" s="992"/>
      <c r="CK9" s="992"/>
      <c r="CL9" s="993"/>
      <c r="CM9" s="991">
        <v>143</v>
      </c>
      <c r="CN9" s="992"/>
      <c r="CO9" s="992"/>
      <c r="CP9" s="992"/>
      <c r="CQ9" s="993"/>
      <c r="CR9" s="991">
        <v>20</v>
      </c>
      <c r="CS9" s="992"/>
      <c r="CT9" s="992"/>
      <c r="CU9" s="992"/>
      <c r="CV9" s="993"/>
      <c r="CW9" s="991" t="s">
        <v>589</v>
      </c>
      <c r="CX9" s="992"/>
      <c r="CY9" s="992"/>
      <c r="CZ9" s="992"/>
      <c r="DA9" s="993"/>
      <c r="DB9" s="991" t="s">
        <v>589</v>
      </c>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604</v>
      </c>
      <c r="BT10" s="995"/>
      <c r="BU10" s="995"/>
      <c r="BV10" s="995"/>
      <c r="BW10" s="995"/>
      <c r="BX10" s="995"/>
      <c r="BY10" s="995"/>
      <c r="BZ10" s="995"/>
      <c r="CA10" s="995"/>
      <c r="CB10" s="995"/>
      <c r="CC10" s="995"/>
      <c r="CD10" s="995"/>
      <c r="CE10" s="995"/>
      <c r="CF10" s="995"/>
      <c r="CG10" s="1016"/>
      <c r="CH10" s="991">
        <v>15</v>
      </c>
      <c r="CI10" s="992"/>
      <c r="CJ10" s="992"/>
      <c r="CK10" s="992"/>
      <c r="CL10" s="993"/>
      <c r="CM10" s="991">
        <v>121</v>
      </c>
      <c r="CN10" s="992"/>
      <c r="CO10" s="992"/>
      <c r="CP10" s="992"/>
      <c r="CQ10" s="993"/>
      <c r="CR10" s="991">
        <v>25</v>
      </c>
      <c r="CS10" s="992"/>
      <c r="CT10" s="992"/>
      <c r="CU10" s="992"/>
      <c r="CV10" s="993"/>
      <c r="CW10" s="991" t="s">
        <v>589</v>
      </c>
      <c r="CX10" s="992"/>
      <c r="CY10" s="992"/>
      <c r="CZ10" s="992"/>
      <c r="DA10" s="993"/>
      <c r="DB10" s="991" t="s">
        <v>589</v>
      </c>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395</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9">
        <v>38660</v>
      </c>
      <c r="R23" s="1063"/>
      <c r="S23" s="1063"/>
      <c r="T23" s="1063"/>
      <c r="U23" s="1063"/>
      <c r="V23" s="1063">
        <v>37319</v>
      </c>
      <c r="W23" s="1063"/>
      <c r="X23" s="1063"/>
      <c r="Y23" s="1063"/>
      <c r="Z23" s="1063"/>
      <c r="AA23" s="1063">
        <v>1341</v>
      </c>
      <c r="AB23" s="1063"/>
      <c r="AC23" s="1063"/>
      <c r="AD23" s="1063"/>
      <c r="AE23" s="1070"/>
      <c r="AF23" s="1071">
        <v>1036</v>
      </c>
      <c r="AG23" s="1063"/>
      <c r="AH23" s="1063"/>
      <c r="AI23" s="1063"/>
      <c r="AJ23" s="1072"/>
      <c r="AK23" s="1073"/>
      <c r="AL23" s="1074"/>
      <c r="AM23" s="1074"/>
      <c r="AN23" s="1074"/>
      <c r="AO23" s="1074"/>
      <c r="AP23" s="1063">
        <v>28746</v>
      </c>
      <c r="AQ23" s="1063"/>
      <c r="AR23" s="1063"/>
      <c r="AS23" s="1063"/>
      <c r="AT23" s="1063"/>
      <c r="AU23" s="1064"/>
      <c r="AV23" s="1064"/>
      <c r="AW23" s="1064"/>
      <c r="AX23" s="1064"/>
      <c r="AY23" s="1065"/>
      <c r="AZ23" s="1066" t="s">
        <v>130</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398</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399</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376</v>
      </c>
      <c r="B26" s="998"/>
      <c r="C26" s="998"/>
      <c r="D26" s="998"/>
      <c r="E26" s="998"/>
      <c r="F26" s="998"/>
      <c r="G26" s="998"/>
      <c r="H26" s="998"/>
      <c r="I26" s="998"/>
      <c r="J26" s="998"/>
      <c r="K26" s="998"/>
      <c r="L26" s="998"/>
      <c r="M26" s="998"/>
      <c r="N26" s="998"/>
      <c r="O26" s="998"/>
      <c r="P26" s="999"/>
      <c r="Q26" s="1003" t="s">
        <v>400</v>
      </c>
      <c r="R26" s="1004"/>
      <c r="S26" s="1004"/>
      <c r="T26" s="1004"/>
      <c r="U26" s="1005"/>
      <c r="V26" s="1003" t="s">
        <v>401</v>
      </c>
      <c r="W26" s="1004"/>
      <c r="X26" s="1004"/>
      <c r="Y26" s="1004"/>
      <c r="Z26" s="1005"/>
      <c r="AA26" s="1003" t="s">
        <v>402</v>
      </c>
      <c r="AB26" s="1004"/>
      <c r="AC26" s="1004"/>
      <c r="AD26" s="1004"/>
      <c r="AE26" s="1004"/>
      <c r="AF26" s="1057" t="s">
        <v>403</v>
      </c>
      <c r="AG26" s="1010"/>
      <c r="AH26" s="1010"/>
      <c r="AI26" s="1010"/>
      <c r="AJ26" s="1058"/>
      <c r="AK26" s="1004" t="s">
        <v>404</v>
      </c>
      <c r="AL26" s="1004"/>
      <c r="AM26" s="1004"/>
      <c r="AN26" s="1004"/>
      <c r="AO26" s="1005"/>
      <c r="AP26" s="1003" t="s">
        <v>405</v>
      </c>
      <c r="AQ26" s="1004"/>
      <c r="AR26" s="1004"/>
      <c r="AS26" s="1004"/>
      <c r="AT26" s="1005"/>
      <c r="AU26" s="1003" t="s">
        <v>406</v>
      </c>
      <c r="AV26" s="1004"/>
      <c r="AW26" s="1004"/>
      <c r="AX26" s="1004"/>
      <c r="AY26" s="1005"/>
      <c r="AZ26" s="1003" t="s">
        <v>407</v>
      </c>
      <c r="BA26" s="1004"/>
      <c r="BB26" s="1004"/>
      <c r="BC26" s="1004"/>
      <c r="BD26" s="1005"/>
      <c r="BE26" s="1003" t="s">
        <v>383</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408</v>
      </c>
      <c r="C28" s="1050"/>
      <c r="D28" s="1050"/>
      <c r="E28" s="1050"/>
      <c r="F28" s="1050"/>
      <c r="G28" s="1050"/>
      <c r="H28" s="1050"/>
      <c r="I28" s="1050"/>
      <c r="J28" s="1050"/>
      <c r="K28" s="1050"/>
      <c r="L28" s="1050"/>
      <c r="M28" s="1050"/>
      <c r="N28" s="1050"/>
      <c r="O28" s="1050"/>
      <c r="P28" s="1051"/>
      <c r="Q28" s="1052">
        <v>7053</v>
      </c>
      <c r="R28" s="1053"/>
      <c r="S28" s="1053"/>
      <c r="T28" s="1053"/>
      <c r="U28" s="1053"/>
      <c r="V28" s="1053">
        <v>6999</v>
      </c>
      <c r="W28" s="1053"/>
      <c r="X28" s="1053"/>
      <c r="Y28" s="1053"/>
      <c r="Z28" s="1053"/>
      <c r="AA28" s="1053">
        <v>54</v>
      </c>
      <c r="AB28" s="1053"/>
      <c r="AC28" s="1053"/>
      <c r="AD28" s="1053"/>
      <c r="AE28" s="1054"/>
      <c r="AF28" s="1055">
        <v>54</v>
      </c>
      <c r="AG28" s="1053"/>
      <c r="AH28" s="1053"/>
      <c r="AI28" s="1053"/>
      <c r="AJ28" s="1056"/>
      <c r="AK28" s="1044">
        <v>560</v>
      </c>
      <c r="AL28" s="1045"/>
      <c r="AM28" s="1045"/>
      <c r="AN28" s="1045"/>
      <c r="AO28" s="1045"/>
      <c r="AP28" s="1045" t="s">
        <v>589</v>
      </c>
      <c r="AQ28" s="1045"/>
      <c r="AR28" s="1045"/>
      <c r="AS28" s="1045"/>
      <c r="AT28" s="1045"/>
      <c r="AU28" s="1045" t="s">
        <v>589</v>
      </c>
      <c r="AV28" s="1045"/>
      <c r="AW28" s="1045"/>
      <c r="AX28" s="1045"/>
      <c r="AY28" s="1045"/>
      <c r="AZ28" s="1046" t="s">
        <v>589</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409</v>
      </c>
      <c r="C29" s="1033"/>
      <c r="D29" s="1033"/>
      <c r="E29" s="1033"/>
      <c r="F29" s="1033"/>
      <c r="G29" s="1033"/>
      <c r="H29" s="1033"/>
      <c r="I29" s="1033"/>
      <c r="J29" s="1033"/>
      <c r="K29" s="1033"/>
      <c r="L29" s="1033"/>
      <c r="M29" s="1033"/>
      <c r="N29" s="1033"/>
      <c r="O29" s="1033"/>
      <c r="P29" s="1034"/>
      <c r="Q29" s="1040">
        <v>280</v>
      </c>
      <c r="R29" s="1041"/>
      <c r="S29" s="1041"/>
      <c r="T29" s="1041"/>
      <c r="U29" s="1041"/>
      <c r="V29" s="1041">
        <v>257</v>
      </c>
      <c r="W29" s="1041"/>
      <c r="X29" s="1041"/>
      <c r="Y29" s="1041"/>
      <c r="Z29" s="1041"/>
      <c r="AA29" s="1041">
        <v>23</v>
      </c>
      <c r="AB29" s="1041"/>
      <c r="AC29" s="1041"/>
      <c r="AD29" s="1041"/>
      <c r="AE29" s="1042"/>
      <c r="AF29" s="1037">
        <v>23</v>
      </c>
      <c r="AG29" s="1038"/>
      <c r="AH29" s="1038"/>
      <c r="AI29" s="1038"/>
      <c r="AJ29" s="1039"/>
      <c r="AK29" s="980">
        <v>0</v>
      </c>
      <c r="AL29" s="971"/>
      <c r="AM29" s="971"/>
      <c r="AN29" s="971"/>
      <c r="AO29" s="971"/>
      <c r="AP29" s="971" t="s">
        <v>589</v>
      </c>
      <c r="AQ29" s="971"/>
      <c r="AR29" s="971"/>
      <c r="AS29" s="971"/>
      <c r="AT29" s="971"/>
      <c r="AU29" s="971" t="s">
        <v>589</v>
      </c>
      <c r="AV29" s="971"/>
      <c r="AW29" s="971"/>
      <c r="AX29" s="971"/>
      <c r="AY29" s="971"/>
      <c r="AZ29" s="1043" t="s">
        <v>589</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410</v>
      </c>
      <c r="C30" s="1033"/>
      <c r="D30" s="1033"/>
      <c r="E30" s="1033"/>
      <c r="F30" s="1033"/>
      <c r="G30" s="1033"/>
      <c r="H30" s="1033"/>
      <c r="I30" s="1033"/>
      <c r="J30" s="1033"/>
      <c r="K30" s="1033"/>
      <c r="L30" s="1033"/>
      <c r="M30" s="1033"/>
      <c r="N30" s="1033"/>
      <c r="O30" s="1033"/>
      <c r="P30" s="1034"/>
      <c r="Q30" s="1040">
        <v>1017</v>
      </c>
      <c r="R30" s="1041"/>
      <c r="S30" s="1041"/>
      <c r="T30" s="1041"/>
      <c r="U30" s="1041"/>
      <c r="V30" s="1041">
        <v>986</v>
      </c>
      <c r="W30" s="1041"/>
      <c r="X30" s="1041"/>
      <c r="Y30" s="1041"/>
      <c r="Z30" s="1041"/>
      <c r="AA30" s="1041">
        <v>32</v>
      </c>
      <c r="AB30" s="1041"/>
      <c r="AC30" s="1041"/>
      <c r="AD30" s="1041"/>
      <c r="AE30" s="1042"/>
      <c r="AF30" s="1037">
        <v>32</v>
      </c>
      <c r="AG30" s="1038"/>
      <c r="AH30" s="1038"/>
      <c r="AI30" s="1038"/>
      <c r="AJ30" s="1039"/>
      <c r="AK30" s="980">
        <v>262</v>
      </c>
      <c r="AL30" s="971"/>
      <c r="AM30" s="971"/>
      <c r="AN30" s="971"/>
      <c r="AO30" s="971"/>
      <c r="AP30" s="971" t="s">
        <v>589</v>
      </c>
      <c r="AQ30" s="971"/>
      <c r="AR30" s="971"/>
      <c r="AS30" s="971"/>
      <c r="AT30" s="971"/>
      <c r="AU30" s="971" t="s">
        <v>589</v>
      </c>
      <c r="AV30" s="971"/>
      <c r="AW30" s="971"/>
      <c r="AX30" s="971"/>
      <c r="AY30" s="971"/>
      <c r="AZ30" s="1043" t="s">
        <v>589</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411</v>
      </c>
      <c r="C31" s="1033"/>
      <c r="D31" s="1033"/>
      <c r="E31" s="1033"/>
      <c r="F31" s="1033"/>
      <c r="G31" s="1033"/>
      <c r="H31" s="1033"/>
      <c r="I31" s="1033"/>
      <c r="J31" s="1033"/>
      <c r="K31" s="1033"/>
      <c r="L31" s="1033"/>
      <c r="M31" s="1033"/>
      <c r="N31" s="1033"/>
      <c r="O31" s="1033"/>
      <c r="P31" s="1034"/>
      <c r="Q31" s="1040">
        <v>6093</v>
      </c>
      <c r="R31" s="1041"/>
      <c r="S31" s="1041"/>
      <c r="T31" s="1041"/>
      <c r="U31" s="1041"/>
      <c r="V31" s="1041">
        <v>5883</v>
      </c>
      <c r="W31" s="1041"/>
      <c r="X31" s="1041"/>
      <c r="Y31" s="1041"/>
      <c r="Z31" s="1041"/>
      <c r="AA31" s="1041">
        <v>210</v>
      </c>
      <c r="AB31" s="1041"/>
      <c r="AC31" s="1041"/>
      <c r="AD31" s="1041"/>
      <c r="AE31" s="1042"/>
      <c r="AF31" s="1037">
        <v>210</v>
      </c>
      <c r="AG31" s="1038"/>
      <c r="AH31" s="1038"/>
      <c r="AI31" s="1038"/>
      <c r="AJ31" s="1039"/>
      <c r="AK31" s="980">
        <v>938</v>
      </c>
      <c r="AL31" s="971"/>
      <c r="AM31" s="971"/>
      <c r="AN31" s="971"/>
      <c r="AO31" s="971"/>
      <c r="AP31" s="971" t="s">
        <v>589</v>
      </c>
      <c r="AQ31" s="971"/>
      <c r="AR31" s="971"/>
      <c r="AS31" s="971"/>
      <c r="AT31" s="971"/>
      <c r="AU31" s="971" t="s">
        <v>589</v>
      </c>
      <c r="AV31" s="971"/>
      <c r="AW31" s="971"/>
      <c r="AX31" s="971"/>
      <c r="AY31" s="971"/>
      <c r="AZ31" s="1043" t="s">
        <v>589</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412</v>
      </c>
      <c r="C32" s="1033"/>
      <c r="D32" s="1033"/>
      <c r="E32" s="1033"/>
      <c r="F32" s="1033"/>
      <c r="G32" s="1033"/>
      <c r="H32" s="1033"/>
      <c r="I32" s="1033"/>
      <c r="J32" s="1033"/>
      <c r="K32" s="1033"/>
      <c r="L32" s="1033"/>
      <c r="M32" s="1033"/>
      <c r="N32" s="1033"/>
      <c r="O32" s="1033"/>
      <c r="P32" s="1034"/>
      <c r="Q32" s="1040">
        <v>567</v>
      </c>
      <c r="R32" s="1041"/>
      <c r="S32" s="1041"/>
      <c r="T32" s="1041"/>
      <c r="U32" s="1041"/>
      <c r="V32" s="1041">
        <v>542</v>
      </c>
      <c r="W32" s="1041"/>
      <c r="X32" s="1041"/>
      <c r="Y32" s="1041"/>
      <c r="Z32" s="1041"/>
      <c r="AA32" s="1041">
        <v>25</v>
      </c>
      <c r="AB32" s="1041"/>
      <c r="AC32" s="1041"/>
      <c r="AD32" s="1041"/>
      <c r="AE32" s="1042"/>
      <c r="AF32" s="1037">
        <v>1368</v>
      </c>
      <c r="AG32" s="1038"/>
      <c r="AH32" s="1038"/>
      <c r="AI32" s="1038"/>
      <c r="AJ32" s="1039"/>
      <c r="AK32" s="980">
        <v>106</v>
      </c>
      <c r="AL32" s="971"/>
      <c r="AM32" s="971"/>
      <c r="AN32" s="971"/>
      <c r="AO32" s="971"/>
      <c r="AP32" s="971">
        <v>1478</v>
      </c>
      <c r="AQ32" s="971"/>
      <c r="AR32" s="971"/>
      <c r="AS32" s="971"/>
      <c r="AT32" s="971"/>
      <c r="AU32" s="971">
        <v>772</v>
      </c>
      <c r="AV32" s="971"/>
      <c r="AW32" s="971"/>
      <c r="AX32" s="971"/>
      <c r="AY32" s="971"/>
      <c r="AZ32" s="1043" t="s">
        <v>589</v>
      </c>
      <c r="BA32" s="1043"/>
      <c r="BB32" s="1043"/>
      <c r="BC32" s="1043"/>
      <c r="BD32" s="1043"/>
      <c r="BE32" s="972" t="s">
        <v>413</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414</v>
      </c>
      <c r="C33" s="1033"/>
      <c r="D33" s="1033"/>
      <c r="E33" s="1033"/>
      <c r="F33" s="1033"/>
      <c r="G33" s="1033"/>
      <c r="H33" s="1033"/>
      <c r="I33" s="1033"/>
      <c r="J33" s="1033"/>
      <c r="K33" s="1033"/>
      <c r="L33" s="1033"/>
      <c r="M33" s="1033"/>
      <c r="N33" s="1033"/>
      <c r="O33" s="1033"/>
      <c r="P33" s="1034"/>
      <c r="Q33" s="1040">
        <v>154</v>
      </c>
      <c r="R33" s="1041"/>
      <c r="S33" s="1041"/>
      <c r="T33" s="1041"/>
      <c r="U33" s="1041"/>
      <c r="V33" s="1041">
        <v>130</v>
      </c>
      <c r="W33" s="1041"/>
      <c r="X33" s="1041"/>
      <c r="Y33" s="1041"/>
      <c r="Z33" s="1041"/>
      <c r="AA33" s="1041">
        <v>24</v>
      </c>
      <c r="AB33" s="1041"/>
      <c r="AC33" s="1041"/>
      <c r="AD33" s="1041"/>
      <c r="AE33" s="1042"/>
      <c r="AF33" s="1037">
        <v>705</v>
      </c>
      <c r="AG33" s="1038"/>
      <c r="AH33" s="1038"/>
      <c r="AI33" s="1038"/>
      <c r="AJ33" s="1039"/>
      <c r="AK33" s="980">
        <v>0</v>
      </c>
      <c r="AL33" s="971"/>
      <c r="AM33" s="971"/>
      <c r="AN33" s="971"/>
      <c r="AO33" s="971"/>
      <c r="AP33" s="971">
        <v>649</v>
      </c>
      <c r="AQ33" s="971"/>
      <c r="AR33" s="971"/>
      <c r="AS33" s="971"/>
      <c r="AT33" s="971"/>
      <c r="AU33" s="971">
        <v>0</v>
      </c>
      <c r="AV33" s="971"/>
      <c r="AW33" s="971"/>
      <c r="AX33" s="971"/>
      <c r="AY33" s="971"/>
      <c r="AZ33" s="1043" t="s">
        <v>589</v>
      </c>
      <c r="BA33" s="1043"/>
      <c r="BB33" s="1043"/>
      <c r="BC33" s="1043"/>
      <c r="BD33" s="1043"/>
      <c r="BE33" s="972" t="s">
        <v>413</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415</v>
      </c>
      <c r="C34" s="1033"/>
      <c r="D34" s="1033"/>
      <c r="E34" s="1033"/>
      <c r="F34" s="1033"/>
      <c r="G34" s="1033"/>
      <c r="H34" s="1033"/>
      <c r="I34" s="1033"/>
      <c r="J34" s="1033"/>
      <c r="K34" s="1033"/>
      <c r="L34" s="1033"/>
      <c r="M34" s="1033"/>
      <c r="N34" s="1033"/>
      <c r="O34" s="1033"/>
      <c r="P34" s="1034"/>
      <c r="Q34" s="1040">
        <v>2404</v>
      </c>
      <c r="R34" s="1041"/>
      <c r="S34" s="1041"/>
      <c r="T34" s="1041"/>
      <c r="U34" s="1041"/>
      <c r="V34" s="1041">
        <v>2024</v>
      </c>
      <c r="W34" s="1041"/>
      <c r="X34" s="1041"/>
      <c r="Y34" s="1041"/>
      <c r="Z34" s="1041"/>
      <c r="AA34" s="1041">
        <v>379</v>
      </c>
      <c r="AB34" s="1041"/>
      <c r="AC34" s="1041"/>
      <c r="AD34" s="1041"/>
      <c r="AE34" s="1042"/>
      <c r="AF34" s="1037">
        <v>302</v>
      </c>
      <c r="AG34" s="1038"/>
      <c r="AH34" s="1038"/>
      <c r="AI34" s="1038"/>
      <c r="AJ34" s="1039"/>
      <c r="AK34" s="980">
        <v>1221</v>
      </c>
      <c r="AL34" s="971"/>
      <c r="AM34" s="971"/>
      <c r="AN34" s="971"/>
      <c r="AO34" s="971"/>
      <c r="AP34" s="971">
        <v>13960</v>
      </c>
      <c r="AQ34" s="971"/>
      <c r="AR34" s="971"/>
      <c r="AS34" s="971"/>
      <c r="AT34" s="971"/>
      <c r="AU34" s="971">
        <v>10986</v>
      </c>
      <c r="AV34" s="971"/>
      <c r="AW34" s="971"/>
      <c r="AX34" s="971"/>
      <c r="AY34" s="971"/>
      <c r="AZ34" s="1043" t="s">
        <v>589</v>
      </c>
      <c r="BA34" s="1043"/>
      <c r="BB34" s="1043"/>
      <c r="BC34" s="1043"/>
      <c r="BD34" s="1043"/>
      <c r="BE34" s="972" t="s">
        <v>416</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417</v>
      </c>
      <c r="C35" s="1033"/>
      <c r="D35" s="1033"/>
      <c r="E35" s="1033"/>
      <c r="F35" s="1033"/>
      <c r="G35" s="1033"/>
      <c r="H35" s="1033"/>
      <c r="I35" s="1033"/>
      <c r="J35" s="1033"/>
      <c r="K35" s="1033"/>
      <c r="L35" s="1033"/>
      <c r="M35" s="1033"/>
      <c r="N35" s="1033"/>
      <c r="O35" s="1033"/>
      <c r="P35" s="1034"/>
      <c r="Q35" s="1040">
        <v>5</v>
      </c>
      <c r="R35" s="1041"/>
      <c r="S35" s="1041"/>
      <c r="T35" s="1041"/>
      <c r="U35" s="1041"/>
      <c r="V35" s="1041">
        <v>4</v>
      </c>
      <c r="W35" s="1041"/>
      <c r="X35" s="1041"/>
      <c r="Y35" s="1041"/>
      <c r="Z35" s="1041"/>
      <c r="AA35" s="1041">
        <v>0</v>
      </c>
      <c r="AB35" s="1041"/>
      <c r="AC35" s="1041"/>
      <c r="AD35" s="1041"/>
      <c r="AE35" s="1042"/>
      <c r="AF35" s="1037">
        <v>0</v>
      </c>
      <c r="AG35" s="1038"/>
      <c r="AH35" s="1038"/>
      <c r="AI35" s="1038"/>
      <c r="AJ35" s="1039"/>
      <c r="AK35" s="980">
        <v>3</v>
      </c>
      <c r="AL35" s="971"/>
      <c r="AM35" s="971"/>
      <c r="AN35" s="971"/>
      <c r="AO35" s="971"/>
      <c r="AP35" s="971">
        <v>0</v>
      </c>
      <c r="AQ35" s="971"/>
      <c r="AR35" s="971"/>
      <c r="AS35" s="971"/>
      <c r="AT35" s="971"/>
      <c r="AU35" s="971">
        <v>0</v>
      </c>
      <c r="AV35" s="971"/>
      <c r="AW35" s="971"/>
      <c r="AX35" s="971"/>
      <c r="AY35" s="971"/>
      <c r="AZ35" s="1043" t="s">
        <v>589</v>
      </c>
      <c r="BA35" s="1043"/>
      <c r="BB35" s="1043"/>
      <c r="BC35" s="1043"/>
      <c r="BD35" s="1043"/>
      <c r="BE35" s="972" t="s">
        <v>413</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t="s">
        <v>418</v>
      </c>
      <c r="C36" s="1033"/>
      <c r="D36" s="1033"/>
      <c r="E36" s="1033"/>
      <c r="F36" s="1033"/>
      <c r="G36" s="1033"/>
      <c r="H36" s="1033"/>
      <c r="I36" s="1033"/>
      <c r="J36" s="1033"/>
      <c r="K36" s="1033"/>
      <c r="L36" s="1033"/>
      <c r="M36" s="1033"/>
      <c r="N36" s="1033"/>
      <c r="O36" s="1033"/>
      <c r="P36" s="1034"/>
      <c r="Q36" s="1040">
        <v>0</v>
      </c>
      <c r="R36" s="1041"/>
      <c r="S36" s="1041"/>
      <c r="T36" s="1041"/>
      <c r="U36" s="1041"/>
      <c r="V36" s="1041">
        <v>0</v>
      </c>
      <c r="W36" s="1041"/>
      <c r="X36" s="1041"/>
      <c r="Y36" s="1041"/>
      <c r="Z36" s="1041"/>
      <c r="AA36" s="1041">
        <v>0</v>
      </c>
      <c r="AB36" s="1041"/>
      <c r="AC36" s="1041"/>
      <c r="AD36" s="1041"/>
      <c r="AE36" s="1042"/>
      <c r="AF36" s="1037" t="s">
        <v>130</v>
      </c>
      <c r="AG36" s="1038"/>
      <c r="AH36" s="1038"/>
      <c r="AI36" s="1038"/>
      <c r="AJ36" s="1039"/>
      <c r="AK36" s="980" t="s">
        <v>589</v>
      </c>
      <c r="AL36" s="971"/>
      <c r="AM36" s="971"/>
      <c r="AN36" s="971"/>
      <c r="AO36" s="971"/>
      <c r="AP36" s="971" t="s">
        <v>589</v>
      </c>
      <c r="AQ36" s="971"/>
      <c r="AR36" s="971"/>
      <c r="AS36" s="971"/>
      <c r="AT36" s="971"/>
      <c r="AU36" s="971" t="s">
        <v>589</v>
      </c>
      <c r="AV36" s="971"/>
      <c r="AW36" s="971"/>
      <c r="AX36" s="971"/>
      <c r="AY36" s="971"/>
      <c r="AZ36" s="1043" t="s">
        <v>589</v>
      </c>
      <c r="BA36" s="1043"/>
      <c r="BB36" s="1043"/>
      <c r="BC36" s="1043"/>
      <c r="BD36" s="1043"/>
      <c r="BE36" s="972" t="s">
        <v>419</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420</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2693</v>
      </c>
      <c r="AG63" s="959"/>
      <c r="AH63" s="959"/>
      <c r="AI63" s="959"/>
      <c r="AJ63" s="1024"/>
      <c r="AK63" s="1025"/>
      <c r="AL63" s="963"/>
      <c r="AM63" s="963"/>
      <c r="AN63" s="963"/>
      <c r="AO63" s="963"/>
      <c r="AP63" s="959">
        <v>16087</v>
      </c>
      <c r="AQ63" s="959"/>
      <c r="AR63" s="959"/>
      <c r="AS63" s="959"/>
      <c r="AT63" s="959"/>
      <c r="AU63" s="959">
        <v>11758</v>
      </c>
      <c r="AV63" s="959"/>
      <c r="AW63" s="959"/>
      <c r="AX63" s="959"/>
      <c r="AY63" s="959"/>
      <c r="AZ63" s="1019"/>
      <c r="BA63" s="1019"/>
      <c r="BB63" s="1019"/>
      <c r="BC63" s="1019"/>
      <c r="BD63" s="1019"/>
      <c r="BE63" s="960"/>
      <c r="BF63" s="960"/>
      <c r="BG63" s="960"/>
      <c r="BH63" s="960"/>
      <c r="BI63" s="961"/>
      <c r="BJ63" s="1020" t="s">
        <v>422</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424</v>
      </c>
      <c r="B66" s="998"/>
      <c r="C66" s="998"/>
      <c r="D66" s="998"/>
      <c r="E66" s="998"/>
      <c r="F66" s="998"/>
      <c r="G66" s="998"/>
      <c r="H66" s="998"/>
      <c r="I66" s="998"/>
      <c r="J66" s="998"/>
      <c r="K66" s="998"/>
      <c r="L66" s="998"/>
      <c r="M66" s="998"/>
      <c r="N66" s="998"/>
      <c r="O66" s="998"/>
      <c r="P66" s="999"/>
      <c r="Q66" s="1003" t="s">
        <v>425</v>
      </c>
      <c r="R66" s="1004"/>
      <c r="S66" s="1004"/>
      <c r="T66" s="1004"/>
      <c r="U66" s="1005"/>
      <c r="V66" s="1003" t="s">
        <v>426</v>
      </c>
      <c r="W66" s="1004"/>
      <c r="X66" s="1004"/>
      <c r="Y66" s="1004"/>
      <c r="Z66" s="1005"/>
      <c r="AA66" s="1003" t="s">
        <v>427</v>
      </c>
      <c r="AB66" s="1004"/>
      <c r="AC66" s="1004"/>
      <c r="AD66" s="1004"/>
      <c r="AE66" s="1005"/>
      <c r="AF66" s="1009" t="s">
        <v>428</v>
      </c>
      <c r="AG66" s="1010"/>
      <c r="AH66" s="1010"/>
      <c r="AI66" s="1010"/>
      <c r="AJ66" s="1011"/>
      <c r="AK66" s="1003" t="s">
        <v>429</v>
      </c>
      <c r="AL66" s="998"/>
      <c r="AM66" s="998"/>
      <c r="AN66" s="998"/>
      <c r="AO66" s="999"/>
      <c r="AP66" s="1003" t="s">
        <v>405</v>
      </c>
      <c r="AQ66" s="1004"/>
      <c r="AR66" s="1004"/>
      <c r="AS66" s="1004"/>
      <c r="AT66" s="1005"/>
      <c r="AU66" s="1003" t="s">
        <v>430</v>
      </c>
      <c r="AV66" s="1004"/>
      <c r="AW66" s="1004"/>
      <c r="AX66" s="1004"/>
      <c r="AY66" s="1005"/>
      <c r="AZ66" s="1003" t="s">
        <v>383</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590</v>
      </c>
      <c r="C68" s="988"/>
      <c r="D68" s="988"/>
      <c r="E68" s="988"/>
      <c r="F68" s="988"/>
      <c r="G68" s="988"/>
      <c r="H68" s="988"/>
      <c r="I68" s="988"/>
      <c r="J68" s="988"/>
      <c r="K68" s="988"/>
      <c r="L68" s="988"/>
      <c r="M68" s="988"/>
      <c r="N68" s="988"/>
      <c r="O68" s="988"/>
      <c r="P68" s="989"/>
      <c r="Q68" s="990">
        <v>330</v>
      </c>
      <c r="R68" s="984"/>
      <c r="S68" s="984"/>
      <c r="T68" s="984"/>
      <c r="U68" s="984"/>
      <c r="V68" s="984">
        <v>322</v>
      </c>
      <c r="W68" s="984"/>
      <c r="X68" s="984"/>
      <c r="Y68" s="984"/>
      <c r="Z68" s="984"/>
      <c r="AA68" s="984">
        <v>8</v>
      </c>
      <c r="AB68" s="984"/>
      <c r="AC68" s="984"/>
      <c r="AD68" s="984"/>
      <c r="AE68" s="984"/>
      <c r="AF68" s="984">
        <v>8</v>
      </c>
      <c r="AG68" s="984"/>
      <c r="AH68" s="984"/>
      <c r="AI68" s="984"/>
      <c r="AJ68" s="984"/>
      <c r="AK68" s="984">
        <v>7</v>
      </c>
      <c r="AL68" s="984"/>
      <c r="AM68" s="984"/>
      <c r="AN68" s="984"/>
      <c r="AO68" s="984"/>
      <c r="AP68" s="984">
        <v>8</v>
      </c>
      <c r="AQ68" s="984"/>
      <c r="AR68" s="984"/>
      <c r="AS68" s="984"/>
      <c r="AT68" s="984"/>
      <c r="AU68" s="984">
        <v>1</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607</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7567</v>
      </c>
      <c r="R70" s="971"/>
      <c r="S70" s="971"/>
      <c r="T70" s="971"/>
      <c r="U70" s="971"/>
      <c r="V70" s="971">
        <v>7557</v>
      </c>
      <c r="W70" s="971"/>
      <c r="X70" s="971"/>
      <c r="Y70" s="971"/>
      <c r="Z70" s="971"/>
      <c r="AA70" s="971">
        <v>10</v>
      </c>
      <c r="AB70" s="971"/>
      <c r="AC70" s="971"/>
      <c r="AD70" s="971"/>
      <c r="AE70" s="971"/>
      <c r="AF70" s="971">
        <v>10</v>
      </c>
      <c r="AG70" s="971"/>
      <c r="AH70" s="971"/>
      <c r="AI70" s="971"/>
      <c r="AJ70" s="971"/>
      <c r="AK70" s="971" t="s">
        <v>607</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74</v>
      </c>
      <c r="R71" s="971"/>
      <c r="S71" s="971"/>
      <c r="T71" s="971"/>
      <c r="U71" s="971"/>
      <c r="V71" s="971">
        <v>74</v>
      </c>
      <c r="W71" s="971"/>
      <c r="X71" s="971"/>
      <c r="Y71" s="971"/>
      <c r="Z71" s="971"/>
      <c r="AA71" s="971">
        <v>0</v>
      </c>
      <c r="AB71" s="971"/>
      <c r="AC71" s="971"/>
      <c r="AD71" s="971"/>
      <c r="AE71" s="971"/>
      <c r="AF71" s="971">
        <v>0</v>
      </c>
      <c r="AG71" s="971"/>
      <c r="AH71" s="971"/>
      <c r="AI71" s="971"/>
      <c r="AJ71" s="971"/>
      <c r="AK71" s="971" t="s">
        <v>608</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4467</v>
      </c>
      <c r="R72" s="971"/>
      <c r="S72" s="971"/>
      <c r="T72" s="971"/>
      <c r="U72" s="971"/>
      <c r="V72" s="971">
        <v>3896</v>
      </c>
      <c r="W72" s="971"/>
      <c r="X72" s="971"/>
      <c r="Y72" s="971"/>
      <c r="Z72" s="971"/>
      <c r="AA72" s="971">
        <v>571</v>
      </c>
      <c r="AB72" s="971"/>
      <c r="AC72" s="971"/>
      <c r="AD72" s="971"/>
      <c r="AE72" s="971"/>
      <c r="AF72" s="971">
        <v>2220</v>
      </c>
      <c r="AG72" s="971"/>
      <c r="AH72" s="971"/>
      <c r="AI72" s="971"/>
      <c r="AJ72" s="971"/>
      <c r="AK72" s="971">
        <v>897</v>
      </c>
      <c r="AL72" s="971"/>
      <c r="AM72" s="971"/>
      <c r="AN72" s="971"/>
      <c r="AO72" s="971"/>
      <c r="AP72" s="971">
        <v>7090</v>
      </c>
      <c r="AQ72" s="971"/>
      <c r="AR72" s="971"/>
      <c r="AS72" s="971"/>
      <c r="AT72" s="971"/>
      <c r="AU72" s="971" t="s">
        <v>589</v>
      </c>
      <c r="AV72" s="971"/>
      <c r="AW72" s="971"/>
      <c r="AX72" s="971"/>
      <c r="AY72" s="971"/>
      <c r="AZ72" s="972" t="s">
        <v>600</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139</v>
      </c>
      <c r="R73" s="971"/>
      <c r="S73" s="971"/>
      <c r="T73" s="971"/>
      <c r="U73" s="971"/>
      <c r="V73" s="971">
        <v>135</v>
      </c>
      <c r="W73" s="971"/>
      <c r="X73" s="971"/>
      <c r="Y73" s="971"/>
      <c r="Z73" s="971"/>
      <c r="AA73" s="971">
        <v>5</v>
      </c>
      <c r="AB73" s="971"/>
      <c r="AC73" s="971"/>
      <c r="AD73" s="971"/>
      <c r="AE73" s="971"/>
      <c r="AF73" s="971">
        <v>5</v>
      </c>
      <c r="AG73" s="971"/>
      <c r="AH73" s="971"/>
      <c r="AI73" s="971"/>
      <c r="AJ73" s="971"/>
      <c r="AK73" s="971">
        <v>1</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1189</v>
      </c>
      <c r="R74" s="971"/>
      <c r="S74" s="971"/>
      <c r="T74" s="971"/>
      <c r="U74" s="971"/>
      <c r="V74" s="971">
        <v>1155</v>
      </c>
      <c r="W74" s="971"/>
      <c r="X74" s="971"/>
      <c r="Y74" s="971"/>
      <c r="Z74" s="971"/>
      <c r="AA74" s="971">
        <v>33</v>
      </c>
      <c r="AB74" s="971"/>
      <c r="AC74" s="971"/>
      <c r="AD74" s="971"/>
      <c r="AE74" s="971"/>
      <c r="AF74" s="971">
        <v>33</v>
      </c>
      <c r="AG74" s="971"/>
      <c r="AH74" s="971"/>
      <c r="AI74" s="971"/>
      <c r="AJ74" s="971"/>
      <c r="AK74" s="971" t="s">
        <v>607</v>
      </c>
      <c r="AL74" s="971"/>
      <c r="AM74" s="971"/>
      <c r="AN74" s="971"/>
      <c r="AO74" s="971"/>
      <c r="AP74" s="971">
        <v>534</v>
      </c>
      <c r="AQ74" s="971"/>
      <c r="AR74" s="971"/>
      <c r="AS74" s="971"/>
      <c r="AT74" s="971"/>
      <c r="AU74" s="971">
        <v>307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1694</v>
      </c>
      <c r="R75" s="979"/>
      <c r="S75" s="979"/>
      <c r="T75" s="979"/>
      <c r="U75" s="980"/>
      <c r="V75" s="981">
        <v>1577</v>
      </c>
      <c r="W75" s="979"/>
      <c r="X75" s="979"/>
      <c r="Y75" s="979"/>
      <c r="Z75" s="980"/>
      <c r="AA75" s="981">
        <v>117</v>
      </c>
      <c r="AB75" s="979"/>
      <c r="AC75" s="979"/>
      <c r="AD75" s="979"/>
      <c r="AE75" s="980"/>
      <c r="AF75" s="981">
        <v>117</v>
      </c>
      <c r="AG75" s="979"/>
      <c r="AH75" s="979"/>
      <c r="AI75" s="979"/>
      <c r="AJ75" s="980"/>
      <c r="AK75" s="981" t="s">
        <v>609</v>
      </c>
      <c r="AL75" s="979"/>
      <c r="AM75" s="979"/>
      <c r="AN75" s="979"/>
      <c r="AO75" s="980"/>
      <c r="AP75" s="981">
        <v>1257</v>
      </c>
      <c r="AQ75" s="979"/>
      <c r="AR75" s="979"/>
      <c r="AS75" s="979"/>
      <c r="AT75" s="980"/>
      <c r="AU75" s="981">
        <v>540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495</v>
      </c>
      <c r="R76" s="979"/>
      <c r="S76" s="979"/>
      <c r="T76" s="979"/>
      <c r="U76" s="980"/>
      <c r="V76" s="981">
        <v>493</v>
      </c>
      <c r="W76" s="979"/>
      <c r="X76" s="979"/>
      <c r="Y76" s="979"/>
      <c r="Z76" s="980"/>
      <c r="AA76" s="981">
        <v>1</v>
      </c>
      <c r="AB76" s="979"/>
      <c r="AC76" s="979"/>
      <c r="AD76" s="979"/>
      <c r="AE76" s="980"/>
      <c r="AF76" s="981">
        <v>1</v>
      </c>
      <c r="AG76" s="979"/>
      <c r="AH76" s="979"/>
      <c r="AI76" s="979"/>
      <c r="AJ76" s="980"/>
      <c r="AK76" s="981">
        <v>298</v>
      </c>
      <c r="AL76" s="979"/>
      <c r="AM76" s="979"/>
      <c r="AN76" s="979"/>
      <c r="AO76" s="980"/>
      <c r="AP76" s="981" t="s">
        <v>589</v>
      </c>
      <c r="AQ76" s="979"/>
      <c r="AR76" s="979"/>
      <c r="AS76" s="979"/>
      <c r="AT76" s="980"/>
      <c r="AU76" s="981" t="s">
        <v>589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610</v>
      </c>
      <c r="C77" s="975"/>
      <c r="D77" s="975"/>
      <c r="E77" s="975"/>
      <c r="F77" s="975"/>
      <c r="G77" s="975"/>
      <c r="H77" s="975"/>
      <c r="I77" s="975"/>
      <c r="J77" s="975"/>
      <c r="K77" s="975"/>
      <c r="L77" s="975"/>
      <c r="M77" s="975"/>
      <c r="N77" s="975"/>
      <c r="O77" s="975"/>
      <c r="P77" s="976"/>
      <c r="Q77" s="978">
        <v>68</v>
      </c>
      <c r="R77" s="979"/>
      <c r="S77" s="979"/>
      <c r="T77" s="979"/>
      <c r="U77" s="980"/>
      <c r="V77" s="981">
        <v>68</v>
      </c>
      <c r="W77" s="979"/>
      <c r="X77" s="979"/>
      <c r="Y77" s="979"/>
      <c r="Z77" s="980"/>
      <c r="AA77" s="981">
        <v>0</v>
      </c>
      <c r="AB77" s="979"/>
      <c r="AC77" s="979"/>
      <c r="AD77" s="979"/>
      <c r="AE77" s="980"/>
      <c r="AF77" s="981">
        <v>0</v>
      </c>
      <c r="AG77" s="979"/>
      <c r="AH77" s="979"/>
      <c r="AI77" s="979"/>
      <c r="AJ77" s="980"/>
      <c r="AK77" s="981" t="s">
        <v>607</v>
      </c>
      <c r="AL77" s="979"/>
      <c r="AM77" s="979"/>
      <c r="AN77" s="979"/>
      <c r="AO77" s="980"/>
      <c r="AP77" s="981" t="s">
        <v>607</v>
      </c>
      <c r="AQ77" s="979"/>
      <c r="AR77" s="979"/>
      <c r="AS77" s="979"/>
      <c r="AT77" s="980"/>
      <c r="AU77" s="981" t="s">
        <v>611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599</v>
      </c>
      <c r="C78" s="975"/>
      <c r="D78" s="975"/>
      <c r="E78" s="975"/>
      <c r="F78" s="975"/>
      <c r="G78" s="975"/>
      <c r="H78" s="975"/>
      <c r="I78" s="975"/>
      <c r="J78" s="975"/>
      <c r="K78" s="975"/>
      <c r="L78" s="975"/>
      <c r="M78" s="975"/>
      <c r="N78" s="975"/>
      <c r="O78" s="975"/>
      <c r="P78" s="976"/>
      <c r="Q78" s="978">
        <v>217</v>
      </c>
      <c r="R78" s="979"/>
      <c r="S78" s="979"/>
      <c r="T78" s="979"/>
      <c r="U78" s="980"/>
      <c r="V78" s="981">
        <v>191</v>
      </c>
      <c r="W78" s="979"/>
      <c r="X78" s="979"/>
      <c r="Y78" s="979"/>
      <c r="Z78" s="980"/>
      <c r="AA78" s="981">
        <v>25</v>
      </c>
      <c r="AB78" s="979"/>
      <c r="AC78" s="979"/>
      <c r="AD78" s="979"/>
      <c r="AE78" s="980"/>
      <c r="AF78" s="981">
        <v>25</v>
      </c>
      <c r="AG78" s="979"/>
      <c r="AH78" s="979"/>
      <c r="AI78" s="979"/>
      <c r="AJ78" s="980"/>
      <c r="AK78" s="981" t="s">
        <v>607</v>
      </c>
      <c r="AL78" s="979"/>
      <c r="AM78" s="979"/>
      <c r="AN78" s="979"/>
      <c r="AO78" s="980"/>
      <c r="AP78" s="981" t="s">
        <v>589</v>
      </c>
      <c r="AQ78" s="979"/>
      <c r="AR78" s="979"/>
      <c r="AS78" s="979"/>
      <c r="AT78" s="980"/>
      <c r="AU78" s="981" t="s">
        <v>589</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612</v>
      </c>
      <c r="C79" s="975"/>
      <c r="D79" s="975"/>
      <c r="E79" s="975"/>
      <c r="F79" s="975"/>
      <c r="G79" s="975"/>
      <c r="H79" s="975"/>
      <c r="I79" s="975"/>
      <c r="J79" s="975"/>
      <c r="K79" s="975"/>
      <c r="L79" s="975"/>
      <c r="M79" s="975"/>
      <c r="N79" s="975"/>
      <c r="O79" s="975"/>
      <c r="P79" s="976"/>
      <c r="Q79" s="978">
        <v>823874</v>
      </c>
      <c r="R79" s="979"/>
      <c r="S79" s="979"/>
      <c r="T79" s="979"/>
      <c r="U79" s="980"/>
      <c r="V79" s="981">
        <v>808406</v>
      </c>
      <c r="W79" s="979"/>
      <c r="X79" s="979"/>
      <c r="Y79" s="979"/>
      <c r="Z79" s="980"/>
      <c r="AA79" s="981">
        <v>15468</v>
      </c>
      <c r="AB79" s="979"/>
      <c r="AC79" s="979"/>
      <c r="AD79" s="979"/>
      <c r="AE79" s="980"/>
      <c r="AF79" s="981">
        <v>15468</v>
      </c>
      <c r="AG79" s="979"/>
      <c r="AH79" s="979"/>
      <c r="AI79" s="979"/>
      <c r="AJ79" s="980"/>
      <c r="AK79" s="981" t="s">
        <v>607</v>
      </c>
      <c r="AL79" s="979"/>
      <c r="AM79" s="979"/>
      <c r="AN79" s="979"/>
      <c r="AO79" s="980"/>
      <c r="AP79" s="981" t="s">
        <v>589</v>
      </c>
      <c r="AQ79" s="979"/>
      <c r="AR79" s="979"/>
      <c r="AS79" s="979"/>
      <c r="AT79" s="980"/>
      <c r="AU79" s="981" t="s">
        <v>589</v>
      </c>
      <c r="AV79" s="979"/>
      <c r="AW79" s="979"/>
      <c r="AX79" s="979"/>
      <c r="AY79" s="980"/>
      <c r="AZ79" s="982"/>
      <c r="BA79" s="975"/>
      <c r="BB79" s="975"/>
      <c r="BC79" s="975"/>
      <c r="BD79" s="98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17890</v>
      </c>
      <c r="AG88" s="959"/>
      <c r="AH88" s="959"/>
      <c r="AI88" s="959"/>
      <c r="AJ88" s="959"/>
      <c r="AK88" s="963"/>
      <c r="AL88" s="963"/>
      <c r="AM88" s="963"/>
      <c r="AN88" s="963"/>
      <c r="AO88" s="963"/>
      <c r="AP88" s="959">
        <v>8889</v>
      </c>
      <c r="AQ88" s="959"/>
      <c r="AR88" s="959"/>
      <c r="AS88" s="959"/>
      <c r="AT88" s="959"/>
      <c r="AU88" s="959">
        <v>848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313</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313</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313</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3049711</v>
      </c>
      <c r="AB110" s="889"/>
      <c r="AC110" s="889"/>
      <c r="AD110" s="889"/>
      <c r="AE110" s="890"/>
      <c r="AF110" s="891">
        <v>2991146</v>
      </c>
      <c r="AG110" s="889"/>
      <c r="AH110" s="889"/>
      <c r="AI110" s="889"/>
      <c r="AJ110" s="890"/>
      <c r="AK110" s="891">
        <v>3036369</v>
      </c>
      <c r="AL110" s="889"/>
      <c r="AM110" s="889"/>
      <c r="AN110" s="889"/>
      <c r="AO110" s="890"/>
      <c r="AP110" s="892">
        <v>24.3</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31428394</v>
      </c>
      <c r="BR110" s="842"/>
      <c r="BS110" s="842"/>
      <c r="BT110" s="842"/>
      <c r="BU110" s="842"/>
      <c r="BV110" s="842">
        <v>30794163</v>
      </c>
      <c r="BW110" s="842"/>
      <c r="BX110" s="842"/>
      <c r="BY110" s="842"/>
      <c r="BZ110" s="842"/>
      <c r="CA110" s="842">
        <v>28745639</v>
      </c>
      <c r="CB110" s="842"/>
      <c r="CC110" s="842"/>
      <c r="CD110" s="842"/>
      <c r="CE110" s="842"/>
      <c r="CF110" s="866">
        <v>230.2</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448</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448</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454</v>
      </c>
      <c r="AB112" s="780"/>
      <c r="AC112" s="780"/>
      <c r="AD112" s="780"/>
      <c r="AE112" s="781"/>
      <c r="AF112" s="782" t="s">
        <v>130</v>
      </c>
      <c r="AG112" s="780"/>
      <c r="AH112" s="780"/>
      <c r="AI112" s="780"/>
      <c r="AJ112" s="781"/>
      <c r="AK112" s="782" t="s">
        <v>130</v>
      </c>
      <c r="AL112" s="780"/>
      <c r="AM112" s="780"/>
      <c r="AN112" s="780"/>
      <c r="AO112" s="781"/>
      <c r="AP112" s="824" t="s">
        <v>454</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12171998</v>
      </c>
      <c r="BR112" s="817"/>
      <c r="BS112" s="817"/>
      <c r="BT112" s="817"/>
      <c r="BU112" s="817"/>
      <c r="BV112" s="817">
        <v>11872243</v>
      </c>
      <c r="BW112" s="817"/>
      <c r="BX112" s="817"/>
      <c r="BY112" s="817"/>
      <c r="BZ112" s="817"/>
      <c r="CA112" s="817">
        <v>11757926</v>
      </c>
      <c r="CB112" s="817"/>
      <c r="CC112" s="817"/>
      <c r="CD112" s="817"/>
      <c r="CE112" s="817"/>
      <c r="CF112" s="875">
        <v>94.2</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448</v>
      </c>
      <c r="DM112" s="817"/>
      <c r="DN112" s="817"/>
      <c r="DO112" s="817"/>
      <c r="DP112" s="817"/>
      <c r="DQ112" s="817" t="s">
        <v>130</v>
      </c>
      <c r="DR112" s="817"/>
      <c r="DS112" s="817"/>
      <c r="DT112" s="817"/>
      <c r="DU112" s="817"/>
      <c r="DV112" s="794" t="s">
        <v>454</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908388</v>
      </c>
      <c r="AB113" s="919"/>
      <c r="AC113" s="919"/>
      <c r="AD113" s="919"/>
      <c r="AE113" s="920"/>
      <c r="AF113" s="921">
        <v>957817</v>
      </c>
      <c r="AG113" s="919"/>
      <c r="AH113" s="919"/>
      <c r="AI113" s="919"/>
      <c r="AJ113" s="920"/>
      <c r="AK113" s="921">
        <v>987388</v>
      </c>
      <c r="AL113" s="919"/>
      <c r="AM113" s="919"/>
      <c r="AN113" s="919"/>
      <c r="AO113" s="920"/>
      <c r="AP113" s="922">
        <v>7.9</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1203544</v>
      </c>
      <c r="BR113" s="817"/>
      <c r="BS113" s="817"/>
      <c r="BT113" s="817"/>
      <c r="BU113" s="817"/>
      <c r="BV113" s="817">
        <v>1052922</v>
      </c>
      <c r="BW113" s="817"/>
      <c r="BX113" s="817"/>
      <c r="BY113" s="817"/>
      <c r="BZ113" s="817"/>
      <c r="CA113" s="817">
        <v>847292</v>
      </c>
      <c r="CB113" s="817"/>
      <c r="CC113" s="817"/>
      <c r="CD113" s="817"/>
      <c r="CE113" s="817"/>
      <c r="CF113" s="875">
        <v>6.8</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448</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1226</v>
      </c>
      <c r="AB114" s="780"/>
      <c r="AC114" s="780"/>
      <c r="AD114" s="780"/>
      <c r="AE114" s="781"/>
      <c r="AF114" s="782">
        <v>979</v>
      </c>
      <c r="AG114" s="780"/>
      <c r="AH114" s="780"/>
      <c r="AI114" s="780"/>
      <c r="AJ114" s="781"/>
      <c r="AK114" s="782">
        <v>1022</v>
      </c>
      <c r="AL114" s="780"/>
      <c r="AM114" s="780"/>
      <c r="AN114" s="780"/>
      <c r="AO114" s="781"/>
      <c r="AP114" s="824">
        <v>0</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2611207</v>
      </c>
      <c r="BR114" s="817"/>
      <c r="BS114" s="817"/>
      <c r="BT114" s="817"/>
      <c r="BU114" s="817"/>
      <c r="BV114" s="817">
        <v>2385802</v>
      </c>
      <c r="BW114" s="817"/>
      <c r="BX114" s="817"/>
      <c r="BY114" s="817"/>
      <c r="BZ114" s="817"/>
      <c r="CA114" s="817">
        <v>2364077</v>
      </c>
      <c r="CB114" s="817"/>
      <c r="CC114" s="817"/>
      <c r="CD114" s="817"/>
      <c r="CE114" s="817"/>
      <c r="CF114" s="875">
        <v>18.899999999999999</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130</v>
      </c>
      <c r="DM114" s="780"/>
      <c r="DN114" s="780"/>
      <c r="DO114" s="780"/>
      <c r="DP114" s="781"/>
      <c r="DQ114" s="782" t="s">
        <v>448</v>
      </c>
      <c r="DR114" s="780"/>
      <c r="DS114" s="780"/>
      <c r="DT114" s="780"/>
      <c r="DU114" s="781"/>
      <c r="DV114" s="824" t="s">
        <v>448</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154784</v>
      </c>
      <c r="AB115" s="919"/>
      <c r="AC115" s="919"/>
      <c r="AD115" s="919"/>
      <c r="AE115" s="920"/>
      <c r="AF115" s="921">
        <v>168780</v>
      </c>
      <c r="AG115" s="919"/>
      <c r="AH115" s="919"/>
      <c r="AI115" s="919"/>
      <c r="AJ115" s="920"/>
      <c r="AK115" s="921">
        <v>192723</v>
      </c>
      <c r="AL115" s="919"/>
      <c r="AM115" s="919"/>
      <c r="AN115" s="919"/>
      <c r="AO115" s="920"/>
      <c r="AP115" s="922">
        <v>1.5</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454</v>
      </c>
      <c r="BR115" s="817"/>
      <c r="BS115" s="817"/>
      <c r="BT115" s="817"/>
      <c r="BU115" s="817"/>
      <c r="BV115" s="817" t="s">
        <v>454</v>
      </c>
      <c r="BW115" s="817"/>
      <c r="BX115" s="817"/>
      <c r="BY115" s="817"/>
      <c r="BZ115" s="817"/>
      <c r="CA115" s="817" t="s">
        <v>454</v>
      </c>
      <c r="CB115" s="817"/>
      <c r="CC115" s="817"/>
      <c r="CD115" s="817"/>
      <c r="CE115" s="817"/>
      <c r="CF115" s="875" t="s">
        <v>130</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454</v>
      </c>
      <c r="DH115" s="780"/>
      <c r="DI115" s="780"/>
      <c r="DJ115" s="780"/>
      <c r="DK115" s="781"/>
      <c r="DL115" s="782" t="s">
        <v>130</v>
      </c>
      <c r="DM115" s="780"/>
      <c r="DN115" s="780"/>
      <c r="DO115" s="780"/>
      <c r="DP115" s="781"/>
      <c r="DQ115" s="782" t="s">
        <v>130</v>
      </c>
      <c r="DR115" s="780"/>
      <c r="DS115" s="780"/>
      <c r="DT115" s="780"/>
      <c r="DU115" s="781"/>
      <c r="DV115" s="824" t="s">
        <v>454</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448</v>
      </c>
      <c r="AL116" s="780"/>
      <c r="AM116" s="780"/>
      <c r="AN116" s="780"/>
      <c r="AO116" s="781"/>
      <c r="AP116" s="824" t="s">
        <v>448</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448</v>
      </c>
      <c r="BW116" s="817"/>
      <c r="BX116" s="817"/>
      <c r="BY116" s="817"/>
      <c r="BZ116" s="817"/>
      <c r="CA116" s="817" t="s">
        <v>448</v>
      </c>
      <c r="CB116" s="817"/>
      <c r="CC116" s="817"/>
      <c r="CD116" s="817"/>
      <c r="CE116" s="817"/>
      <c r="CF116" s="875" t="s">
        <v>448</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454</v>
      </c>
      <c r="DH116" s="780"/>
      <c r="DI116" s="780"/>
      <c r="DJ116" s="780"/>
      <c r="DK116" s="781"/>
      <c r="DL116" s="782" t="s">
        <v>130</v>
      </c>
      <c r="DM116" s="780"/>
      <c r="DN116" s="780"/>
      <c r="DO116" s="780"/>
      <c r="DP116" s="781"/>
      <c r="DQ116" s="782" t="s">
        <v>130</v>
      </c>
      <c r="DR116" s="780"/>
      <c r="DS116" s="780"/>
      <c r="DT116" s="780"/>
      <c r="DU116" s="781"/>
      <c r="DV116" s="824" t="s">
        <v>448</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4114109</v>
      </c>
      <c r="AB117" s="903"/>
      <c r="AC117" s="903"/>
      <c r="AD117" s="903"/>
      <c r="AE117" s="904"/>
      <c r="AF117" s="905">
        <v>4118722</v>
      </c>
      <c r="AG117" s="903"/>
      <c r="AH117" s="903"/>
      <c r="AI117" s="903"/>
      <c r="AJ117" s="904"/>
      <c r="AK117" s="905">
        <v>4217502</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313</v>
      </c>
      <c r="AL118" s="896"/>
      <c r="AM118" s="896"/>
      <c r="AN118" s="896"/>
      <c r="AO118" s="897"/>
      <c r="AP118" s="899" t="s">
        <v>442</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130</v>
      </c>
      <c r="BW118" s="845"/>
      <c r="BX118" s="845"/>
      <c r="BY118" s="845"/>
      <c r="BZ118" s="845"/>
      <c r="CA118" s="845" t="s">
        <v>448</v>
      </c>
      <c r="CB118" s="845"/>
      <c r="CC118" s="845"/>
      <c r="CD118" s="845"/>
      <c r="CE118" s="845"/>
      <c r="CF118" s="875" t="s">
        <v>448</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130</v>
      </c>
      <c r="AG119" s="889"/>
      <c r="AH119" s="889"/>
      <c r="AI119" s="889"/>
      <c r="AJ119" s="890"/>
      <c r="AK119" s="891" t="s">
        <v>448</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47415143</v>
      </c>
      <c r="BR119" s="845"/>
      <c r="BS119" s="845"/>
      <c r="BT119" s="845"/>
      <c r="BU119" s="845"/>
      <c r="BV119" s="845">
        <v>46105130</v>
      </c>
      <c r="BW119" s="845"/>
      <c r="BX119" s="845"/>
      <c r="BY119" s="845"/>
      <c r="BZ119" s="845"/>
      <c r="CA119" s="845">
        <v>43714934</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448</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16480151</v>
      </c>
      <c r="BR120" s="842"/>
      <c r="BS120" s="842"/>
      <c r="BT120" s="842"/>
      <c r="BU120" s="842"/>
      <c r="BV120" s="842">
        <v>17189084</v>
      </c>
      <c r="BW120" s="842"/>
      <c r="BX120" s="842"/>
      <c r="BY120" s="842"/>
      <c r="BZ120" s="842"/>
      <c r="CA120" s="842">
        <v>17217929</v>
      </c>
      <c r="CB120" s="842"/>
      <c r="CC120" s="842"/>
      <c r="CD120" s="842"/>
      <c r="CE120" s="842"/>
      <c r="CF120" s="866">
        <v>137.9</v>
      </c>
      <c r="CG120" s="867"/>
      <c r="CH120" s="867"/>
      <c r="CI120" s="867"/>
      <c r="CJ120" s="867"/>
      <c r="CK120" s="868" t="s">
        <v>478</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11517412</v>
      </c>
      <c r="DH120" s="842"/>
      <c r="DI120" s="842"/>
      <c r="DJ120" s="842"/>
      <c r="DK120" s="842"/>
      <c r="DL120" s="842">
        <v>11117039</v>
      </c>
      <c r="DM120" s="842"/>
      <c r="DN120" s="842"/>
      <c r="DO120" s="842"/>
      <c r="DP120" s="842"/>
      <c r="DQ120" s="842">
        <v>10986350</v>
      </c>
      <c r="DR120" s="842"/>
      <c r="DS120" s="842"/>
      <c r="DT120" s="842"/>
      <c r="DU120" s="842"/>
      <c r="DV120" s="843">
        <v>88</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130</v>
      </c>
      <c r="AG121" s="780"/>
      <c r="AH121" s="780"/>
      <c r="AI121" s="780"/>
      <c r="AJ121" s="781"/>
      <c r="AK121" s="782" t="s">
        <v>448</v>
      </c>
      <c r="AL121" s="780"/>
      <c r="AM121" s="780"/>
      <c r="AN121" s="780"/>
      <c r="AO121" s="781"/>
      <c r="AP121" s="824" t="s">
        <v>130</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316196</v>
      </c>
      <c r="BR121" s="817"/>
      <c r="BS121" s="817"/>
      <c r="BT121" s="817"/>
      <c r="BU121" s="817"/>
      <c r="BV121" s="817">
        <v>296305</v>
      </c>
      <c r="BW121" s="817"/>
      <c r="BX121" s="817"/>
      <c r="BY121" s="817"/>
      <c r="BZ121" s="817"/>
      <c r="CA121" s="817">
        <v>267838</v>
      </c>
      <c r="CB121" s="817"/>
      <c r="CC121" s="817"/>
      <c r="CD121" s="817"/>
      <c r="CE121" s="817"/>
      <c r="CF121" s="875">
        <v>2.1</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654586</v>
      </c>
      <c r="DH121" s="817"/>
      <c r="DI121" s="817"/>
      <c r="DJ121" s="817"/>
      <c r="DK121" s="817"/>
      <c r="DL121" s="817">
        <v>755204</v>
      </c>
      <c r="DM121" s="817"/>
      <c r="DN121" s="817"/>
      <c r="DO121" s="817"/>
      <c r="DP121" s="817"/>
      <c r="DQ121" s="817">
        <v>771576</v>
      </c>
      <c r="DR121" s="817"/>
      <c r="DS121" s="817"/>
      <c r="DT121" s="817"/>
      <c r="DU121" s="817"/>
      <c r="DV121" s="794">
        <v>6.2</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448</v>
      </c>
      <c r="AG122" s="780"/>
      <c r="AH122" s="780"/>
      <c r="AI122" s="780"/>
      <c r="AJ122" s="781"/>
      <c r="AK122" s="782" t="s">
        <v>481</v>
      </c>
      <c r="AL122" s="780"/>
      <c r="AM122" s="780"/>
      <c r="AN122" s="780"/>
      <c r="AO122" s="781"/>
      <c r="AP122" s="824" t="s">
        <v>130</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33590359</v>
      </c>
      <c r="BR122" s="845"/>
      <c r="BS122" s="845"/>
      <c r="BT122" s="845"/>
      <c r="BU122" s="845"/>
      <c r="BV122" s="845">
        <v>33671736</v>
      </c>
      <c r="BW122" s="845"/>
      <c r="BX122" s="845"/>
      <c r="BY122" s="845"/>
      <c r="BZ122" s="845"/>
      <c r="CA122" s="845">
        <v>33034586</v>
      </c>
      <c r="CB122" s="845"/>
      <c r="CC122" s="845"/>
      <c r="CD122" s="845"/>
      <c r="CE122" s="845"/>
      <c r="CF122" s="846">
        <v>264.5</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448</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130</v>
      </c>
      <c r="AG123" s="780"/>
      <c r="AH123" s="780"/>
      <c r="AI123" s="780"/>
      <c r="AJ123" s="781"/>
      <c r="AK123" s="782" t="s">
        <v>484</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50386706</v>
      </c>
      <c r="BR123" s="833"/>
      <c r="BS123" s="833"/>
      <c r="BT123" s="833"/>
      <c r="BU123" s="833"/>
      <c r="BV123" s="833">
        <v>51157125</v>
      </c>
      <c r="BW123" s="833"/>
      <c r="BX123" s="833"/>
      <c r="BY123" s="833"/>
      <c r="BZ123" s="833"/>
      <c r="CA123" s="833">
        <v>50520353</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t="s">
        <v>448</v>
      </c>
      <c r="DH123" s="780"/>
      <c r="DI123" s="780"/>
      <c r="DJ123" s="780"/>
      <c r="DK123" s="781"/>
      <c r="DL123" s="782" t="s">
        <v>448</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154784</v>
      </c>
      <c r="AB124" s="780"/>
      <c r="AC124" s="780"/>
      <c r="AD124" s="780"/>
      <c r="AE124" s="781"/>
      <c r="AF124" s="782">
        <v>168780</v>
      </c>
      <c r="AG124" s="780"/>
      <c r="AH124" s="780"/>
      <c r="AI124" s="780"/>
      <c r="AJ124" s="781"/>
      <c r="AK124" s="782">
        <v>192723</v>
      </c>
      <c r="AL124" s="780"/>
      <c r="AM124" s="780"/>
      <c r="AN124" s="780"/>
      <c r="AO124" s="781"/>
      <c r="AP124" s="824">
        <v>1.5</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448</v>
      </c>
      <c r="BR124" s="831"/>
      <c r="BS124" s="831"/>
      <c r="BT124" s="831"/>
      <c r="BU124" s="831"/>
      <c r="BV124" s="831" t="s">
        <v>448</v>
      </c>
      <c r="BW124" s="831"/>
      <c r="BX124" s="831"/>
      <c r="BY124" s="831"/>
      <c r="BZ124" s="831"/>
      <c r="CA124" s="831" t="s">
        <v>448</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448</v>
      </c>
      <c r="DH124" s="764"/>
      <c r="DI124" s="764"/>
      <c r="DJ124" s="764"/>
      <c r="DK124" s="765"/>
      <c r="DL124" s="766" t="s">
        <v>130</v>
      </c>
      <c r="DM124" s="764"/>
      <c r="DN124" s="764"/>
      <c r="DO124" s="764"/>
      <c r="DP124" s="765"/>
      <c r="DQ124" s="766" t="s">
        <v>130</v>
      </c>
      <c r="DR124" s="764"/>
      <c r="DS124" s="764"/>
      <c r="DT124" s="764"/>
      <c r="DU124" s="765"/>
      <c r="DV124" s="848" t="s">
        <v>448</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448</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448</v>
      </c>
      <c r="DM125" s="842"/>
      <c r="DN125" s="842"/>
      <c r="DO125" s="842"/>
      <c r="DP125" s="842"/>
      <c r="DQ125" s="842" t="s">
        <v>130</v>
      </c>
      <c r="DR125" s="842"/>
      <c r="DS125" s="842"/>
      <c r="DT125" s="842"/>
      <c r="DU125" s="842"/>
      <c r="DV125" s="843" t="s">
        <v>484</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448</v>
      </c>
      <c r="DR126" s="817"/>
      <c r="DS126" s="817"/>
      <c r="DT126" s="817"/>
      <c r="DU126" s="817"/>
      <c r="DV126" s="794" t="s">
        <v>130</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448</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20084</v>
      </c>
      <c r="AB128" s="801"/>
      <c r="AC128" s="801"/>
      <c r="AD128" s="801"/>
      <c r="AE128" s="802"/>
      <c r="AF128" s="803">
        <v>21967</v>
      </c>
      <c r="AG128" s="801"/>
      <c r="AH128" s="801"/>
      <c r="AI128" s="801"/>
      <c r="AJ128" s="802"/>
      <c r="AK128" s="803">
        <v>30986</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130</v>
      </c>
      <c r="BG128" s="787"/>
      <c r="BH128" s="787"/>
      <c r="BI128" s="787"/>
      <c r="BJ128" s="787"/>
      <c r="BK128" s="787"/>
      <c r="BL128" s="810"/>
      <c r="BM128" s="786">
        <v>12.74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501</v>
      </c>
      <c r="DR128" s="791"/>
      <c r="DS128" s="791"/>
      <c r="DT128" s="791"/>
      <c r="DU128" s="791"/>
      <c r="DV128" s="792" t="s">
        <v>130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15487071</v>
      </c>
      <c r="AB129" s="780"/>
      <c r="AC129" s="780"/>
      <c r="AD129" s="780"/>
      <c r="AE129" s="781"/>
      <c r="AF129" s="782">
        <v>16044647</v>
      </c>
      <c r="AG129" s="780"/>
      <c r="AH129" s="780"/>
      <c r="AI129" s="780"/>
      <c r="AJ129" s="781"/>
      <c r="AK129" s="782">
        <v>15561287</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448</v>
      </c>
      <c r="BG129" s="771"/>
      <c r="BH129" s="771"/>
      <c r="BI129" s="771"/>
      <c r="BJ129" s="771"/>
      <c r="BK129" s="771"/>
      <c r="BL129" s="772"/>
      <c r="BM129" s="770">
        <v>17.739999999999998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2931909</v>
      </c>
      <c r="AB130" s="780"/>
      <c r="AC130" s="780"/>
      <c r="AD130" s="780"/>
      <c r="AE130" s="781"/>
      <c r="AF130" s="782">
        <v>3072609</v>
      </c>
      <c r="AG130" s="780"/>
      <c r="AH130" s="780"/>
      <c r="AI130" s="780"/>
      <c r="AJ130" s="781"/>
      <c r="AK130" s="782">
        <v>3073759</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12555162</v>
      </c>
      <c r="AB131" s="764"/>
      <c r="AC131" s="764"/>
      <c r="AD131" s="764"/>
      <c r="AE131" s="765"/>
      <c r="AF131" s="766">
        <v>12972038</v>
      </c>
      <c r="AG131" s="764"/>
      <c r="AH131" s="764"/>
      <c r="AI131" s="764"/>
      <c r="AJ131" s="765"/>
      <c r="AK131" s="766">
        <v>12487528</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448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9.2560812840000004</v>
      </c>
      <c r="AB132" s="745"/>
      <c r="AC132" s="745"/>
      <c r="AD132" s="745"/>
      <c r="AE132" s="746"/>
      <c r="AF132" s="747">
        <v>7.8950277509999998</v>
      </c>
      <c r="AG132" s="745"/>
      <c r="AH132" s="745"/>
      <c r="AI132" s="745"/>
      <c r="AJ132" s="746"/>
      <c r="AK132" s="747">
        <v>8.9109469860000008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9.4</v>
      </c>
      <c r="AB133" s="724"/>
      <c r="AC133" s="724"/>
      <c r="AD133" s="724"/>
      <c r="AE133" s="725"/>
      <c r="AF133" s="723">
        <v>9.1999999999999993</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RMphWGtDRbUFQHinZkfUQepqDTd+c7/5174M4z6myXG4NH12hcrDYlT22OztHGqT+bToSZuwXUagOWDMrMrCw==" saltValue="5Tw96fPbE2lO2KGSodX0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BG54" sqref="BG5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sHK/kADkFPaf848zcYP8C0p60yqkm32IyTMx4hZM16bsDwsQefB8NI+j6bwTvHcXUYtluIzfD9glmFrPx3ntQ==" saltValue="iGRUFrQOIVwzJxg/Tya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BW5" sqref="BW5"/>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8zFDQZtGlJYzpnA1X4yR8IB3DDC7i+5/g9f6b2yi7UXDp5/kOTskEvUITl3Hbk23Get5pz1BqwxVRUW135PQ==" saltValue="6FepzzBVf5sdXQpQiKSV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K41" sqref="AK41:AN4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520</v>
      </c>
      <c r="AL9" s="1133"/>
      <c r="AM9" s="1133"/>
      <c r="AN9" s="1134"/>
      <c r="AO9" s="281">
        <v>4786977</v>
      </c>
      <c r="AP9" s="281">
        <v>94041</v>
      </c>
      <c r="AQ9" s="282">
        <v>86855</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521</v>
      </c>
      <c r="AL10" s="1133"/>
      <c r="AM10" s="1133"/>
      <c r="AN10" s="1134"/>
      <c r="AO10" s="284">
        <v>542523</v>
      </c>
      <c r="AP10" s="284">
        <v>10658</v>
      </c>
      <c r="AQ10" s="285">
        <v>6847</v>
      </c>
      <c r="AR10" s="286">
        <v>55.7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522</v>
      </c>
      <c r="AL11" s="1133"/>
      <c r="AM11" s="1133"/>
      <c r="AN11" s="1134"/>
      <c r="AO11" s="284">
        <v>93564</v>
      </c>
      <c r="AP11" s="284">
        <v>1838</v>
      </c>
      <c r="AQ11" s="285">
        <v>1522</v>
      </c>
      <c r="AR11" s="286">
        <v>20.8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523</v>
      </c>
      <c r="AL12" s="1133"/>
      <c r="AM12" s="1133"/>
      <c r="AN12" s="1134"/>
      <c r="AO12" s="284">
        <v>67</v>
      </c>
      <c r="AP12" s="284">
        <v>1</v>
      </c>
      <c r="AQ12" s="285">
        <v>12</v>
      </c>
      <c r="AR12" s="286">
        <v>-91.7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524</v>
      </c>
      <c r="AL13" s="1133"/>
      <c r="AM13" s="1133"/>
      <c r="AN13" s="1134"/>
      <c r="AO13" s="284">
        <v>265447</v>
      </c>
      <c r="AP13" s="284">
        <v>5215</v>
      </c>
      <c r="AQ13" s="285">
        <v>3290</v>
      </c>
      <c r="AR13" s="286">
        <v>58.5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525</v>
      </c>
      <c r="AL14" s="1133"/>
      <c r="AM14" s="1133"/>
      <c r="AN14" s="1134"/>
      <c r="AO14" s="284">
        <v>73124</v>
      </c>
      <c r="AP14" s="284">
        <v>1437</v>
      </c>
      <c r="AQ14" s="285">
        <v>1835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526</v>
      </c>
      <c r="AL15" s="1136"/>
      <c r="AM15" s="1136"/>
      <c r="AN15" s="1137"/>
      <c r="AO15" s="284">
        <v>-317484</v>
      </c>
      <c r="AP15" s="284">
        <v>-6237</v>
      </c>
      <c r="AQ15" s="285">
        <v>-6144</v>
      </c>
      <c r="AR15" s="286">
        <v>1.5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190</v>
      </c>
      <c r="AL16" s="1136"/>
      <c r="AM16" s="1136"/>
      <c r="AN16" s="1137"/>
      <c r="AO16" s="284">
        <v>5444218</v>
      </c>
      <c r="AP16" s="284">
        <v>106953</v>
      </c>
      <c r="AQ16" s="285">
        <v>94217</v>
      </c>
      <c r="AR16" s="286">
        <v>13.5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531</v>
      </c>
      <c r="AL21" s="1139"/>
      <c r="AM21" s="1139"/>
      <c r="AN21" s="1140"/>
      <c r="AO21" s="297">
        <v>9.1199999999999992</v>
      </c>
      <c r="AP21" s="298">
        <v>8.67</v>
      </c>
      <c r="AQ21" s="299">
        <v>0.45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532</v>
      </c>
      <c r="AL22" s="1139"/>
      <c r="AM22" s="1139"/>
      <c r="AN22" s="1140"/>
      <c r="AO22" s="302">
        <v>99.3</v>
      </c>
      <c r="AP22" s="303">
        <v>97.8</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536</v>
      </c>
      <c r="AL32" s="1123"/>
      <c r="AM32" s="1123"/>
      <c r="AN32" s="1124"/>
      <c r="AO32" s="312">
        <v>3036369</v>
      </c>
      <c r="AP32" s="312">
        <v>59650</v>
      </c>
      <c r="AQ32" s="313">
        <v>62389</v>
      </c>
      <c r="AR32" s="314">
        <v>-4.4000000000000004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537</v>
      </c>
      <c r="AL33" s="1123"/>
      <c r="AM33" s="1123"/>
      <c r="AN33" s="1124"/>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539</v>
      </c>
      <c r="AL34" s="1123"/>
      <c r="AM34" s="1123"/>
      <c r="AN34" s="1124"/>
      <c r="AO34" s="312" t="s">
        <v>538</v>
      </c>
      <c r="AP34" s="312" t="s">
        <v>538</v>
      </c>
      <c r="AQ34" s="313">
        <v>3</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540</v>
      </c>
      <c r="AL35" s="1123"/>
      <c r="AM35" s="1123"/>
      <c r="AN35" s="1124"/>
      <c r="AO35" s="312">
        <v>987388</v>
      </c>
      <c r="AP35" s="312">
        <v>19397</v>
      </c>
      <c r="AQ35" s="313">
        <v>14672</v>
      </c>
      <c r="AR35" s="314">
        <v>32.200000000000003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541</v>
      </c>
      <c r="AL36" s="1123"/>
      <c r="AM36" s="1123"/>
      <c r="AN36" s="1124"/>
      <c r="AO36" s="312">
        <v>1022</v>
      </c>
      <c r="AP36" s="312">
        <v>20</v>
      </c>
      <c r="AQ36" s="313">
        <v>1817</v>
      </c>
      <c r="AR36" s="314">
        <v>-98.9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542</v>
      </c>
      <c r="AL37" s="1123"/>
      <c r="AM37" s="1123"/>
      <c r="AN37" s="1124"/>
      <c r="AO37" s="312">
        <v>192723</v>
      </c>
      <c r="AP37" s="312">
        <v>3786</v>
      </c>
      <c r="AQ37" s="313">
        <v>585</v>
      </c>
      <c r="AR37" s="314">
        <v>547.20000000000005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543</v>
      </c>
      <c r="AL38" s="1126"/>
      <c r="AM38" s="1126"/>
      <c r="AN38" s="1127"/>
      <c r="AO38" s="315" t="s">
        <v>538</v>
      </c>
      <c r="AP38" s="315" t="s">
        <v>538</v>
      </c>
      <c r="AQ38" s="316">
        <v>1</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544</v>
      </c>
      <c r="AL39" s="1126"/>
      <c r="AM39" s="1126"/>
      <c r="AN39" s="1127"/>
      <c r="AO39" s="312">
        <v>-30986</v>
      </c>
      <c r="AP39" s="312">
        <v>-609</v>
      </c>
      <c r="AQ39" s="313">
        <v>-3091</v>
      </c>
      <c r="AR39" s="314">
        <v>-80.3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545</v>
      </c>
      <c r="AL40" s="1123"/>
      <c r="AM40" s="1123"/>
      <c r="AN40" s="1124"/>
      <c r="AO40" s="312">
        <v>-3073759</v>
      </c>
      <c r="AP40" s="312">
        <v>-60385</v>
      </c>
      <c r="AQ40" s="313">
        <v>-54269</v>
      </c>
      <c r="AR40" s="314">
        <v>11.3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305</v>
      </c>
      <c r="AL41" s="1129"/>
      <c r="AM41" s="1129"/>
      <c r="AN41" s="1130"/>
      <c r="AO41" s="312">
        <v>1112757</v>
      </c>
      <c r="AP41" s="312">
        <v>21860</v>
      </c>
      <c r="AQ41" s="313">
        <v>22106</v>
      </c>
      <c r="AR41" s="314">
        <v>-1.1000000000000001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515</v>
      </c>
      <c r="AN49" s="1117" t="s">
        <v>549</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4377407</v>
      </c>
      <c r="AN51" s="334">
        <v>81798</v>
      </c>
      <c r="AO51" s="335">
        <v>-23.3</v>
      </c>
      <c r="AP51" s="336">
        <v>69185</v>
      </c>
      <c r="AQ51" s="337">
        <v>-2</v>
      </c>
      <c r="AR51" s="338">
        <v>-21.3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1704534</v>
      </c>
      <c r="AN52" s="342">
        <v>31852</v>
      </c>
      <c r="AO52" s="343">
        <v>-5.0999999999999996</v>
      </c>
      <c r="AP52" s="344">
        <v>38519</v>
      </c>
      <c r="AQ52" s="345">
        <v>3</v>
      </c>
      <c r="AR52" s="346">
        <v>-8.1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4377397</v>
      </c>
      <c r="AN53" s="334">
        <v>82868</v>
      </c>
      <c r="AO53" s="335">
        <v>1.3</v>
      </c>
      <c r="AP53" s="336">
        <v>70166</v>
      </c>
      <c r="AQ53" s="337">
        <v>1.4</v>
      </c>
      <c r="AR53" s="338">
        <v>-0.1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1523187</v>
      </c>
      <c r="AN54" s="342">
        <v>28835</v>
      </c>
      <c r="AO54" s="343">
        <v>-9.5</v>
      </c>
      <c r="AP54" s="344">
        <v>36115</v>
      </c>
      <c r="AQ54" s="345">
        <v>-6.2</v>
      </c>
      <c r="AR54" s="346">
        <v>-3.3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4200140</v>
      </c>
      <c r="AN55" s="334">
        <v>80524</v>
      </c>
      <c r="AO55" s="335">
        <v>-2.8</v>
      </c>
      <c r="AP55" s="336">
        <v>70329</v>
      </c>
      <c r="AQ55" s="337">
        <v>0.2</v>
      </c>
      <c r="AR55" s="338">
        <v>-3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2713153</v>
      </c>
      <c r="AN56" s="342">
        <v>52016</v>
      </c>
      <c r="AO56" s="343">
        <v>80.400000000000006</v>
      </c>
      <c r="AP56" s="344">
        <v>39403</v>
      </c>
      <c r="AQ56" s="345">
        <v>9.1</v>
      </c>
      <c r="AR56" s="346">
        <v>71.3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3862389</v>
      </c>
      <c r="AN57" s="334">
        <v>75044</v>
      </c>
      <c r="AO57" s="335">
        <v>-6.8</v>
      </c>
      <c r="AP57" s="336">
        <v>71871</v>
      </c>
      <c r="AQ57" s="337">
        <v>2.2000000000000002</v>
      </c>
      <c r="AR57" s="338">
        <v>-9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2858151</v>
      </c>
      <c r="AN58" s="342">
        <v>55533</v>
      </c>
      <c r="AO58" s="343">
        <v>6.8</v>
      </c>
      <c r="AP58" s="344">
        <v>38232</v>
      </c>
      <c r="AQ58" s="345">
        <v>-3</v>
      </c>
      <c r="AR58" s="346">
        <v>9.8000000000000007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3338761</v>
      </c>
      <c r="AN59" s="334">
        <v>65591</v>
      </c>
      <c r="AO59" s="335">
        <v>-12.6</v>
      </c>
      <c r="AP59" s="336">
        <v>71807</v>
      </c>
      <c r="AQ59" s="337">
        <v>-0.1</v>
      </c>
      <c r="AR59" s="338">
        <v>-12.5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2236962</v>
      </c>
      <c r="AN60" s="342">
        <v>43946</v>
      </c>
      <c r="AO60" s="343">
        <v>-20.9</v>
      </c>
      <c r="AP60" s="344">
        <v>37333</v>
      </c>
      <c r="AQ60" s="345">
        <v>-2.4</v>
      </c>
      <c r="AR60" s="346">
        <v>-18.5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4031219</v>
      </c>
      <c r="AN61" s="349">
        <v>77165</v>
      </c>
      <c r="AO61" s="350">
        <v>-8.8000000000000007</v>
      </c>
      <c r="AP61" s="351">
        <v>70672</v>
      </c>
      <c r="AQ61" s="352">
        <v>0.3</v>
      </c>
      <c r="AR61" s="338">
        <v>-9.1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2207197</v>
      </c>
      <c r="AN62" s="342">
        <v>42436</v>
      </c>
      <c r="AO62" s="343">
        <v>10.3</v>
      </c>
      <c r="AP62" s="344">
        <v>37920</v>
      </c>
      <c r="AQ62" s="345">
        <v>0.1</v>
      </c>
      <c r="AR62" s="346">
        <v>10.199999999999999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oXfPnSBCwevHU68KrCLaomgJBYlcAk30/XL/n6IB0vAs2n6N9BybXor+++HnP5UO1x/ayrcBqlOfrnxq+rIfg==" saltValue="KBpppjmlPijLbNwnz0TZ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AG104" sqref="AG10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WuBTLCzUNv84305TM+200/go2cH2iTJpi5DC/QYInPt54NwAjViQt0aQaCmArK58j0T2aMDDkjAbyjzvcCHVPw==" saltValue="lzp5EIcjaCDZIlnF75O7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115" zoomScaleNormal="115" zoomScaleSheetLayoutView="55" workbookViewId="0">
      <selection activeCell="C116" sqref="C11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RAPNe0pd63SZJhf5R26VAFyHGN6HtDrd7AOFZwk4abQGP2MGWICZqDWuJTZfoedncIATn8Wccuv0qfKuAg4ojQ==" saltValue="pZjcxNKQD9ExREqDycUz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I2" sqref="I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1" t="s">
        <v>3</v>
      </c>
      <c r="D47" s="1141"/>
      <c r="E47" s="1142"/>
      <c r="F47" s="11">
        <v>26.71</v>
      </c>
      <c r="G47" s="12">
        <v>27.3</v>
      </c>
      <c r="H47" s="12">
        <v>27.85</v>
      </c>
      <c r="I47" s="12">
        <v>27.02</v>
      </c>
      <c r="J47" s="13">
        <v>28.01</v>
      </c>
    </row>
    <row r="48" spans="2:10" ht="57.75" customHeight="1" x14ac:dyDescent="0.15">
      <c r="B48" s="14"/>
      <c r="C48" s="1143" t="s">
        <v>4</v>
      </c>
      <c r="D48" s="1143"/>
      <c r="E48" s="1144"/>
      <c r="F48" s="15">
        <v>6.68</v>
      </c>
      <c r="G48" s="16">
        <v>6.66</v>
      </c>
      <c r="H48" s="16">
        <v>6.22</v>
      </c>
      <c r="I48" s="16">
        <v>5.97</v>
      </c>
      <c r="J48" s="17">
        <v>6.66</v>
      </c>
    </row>
    <row r="49" spans="2:10" ht="57.75" customHeight="1" thickBot="1" x14ac:dyDescent="0.2">
      <c r="B49" s="18"/>
      <c r="C49" s="1145" t="s">
        <v>5</v>
      </c>
      <c r="D49" s="1145"/>
      <c r="E49" s="1146"/>
      <c r="F49" s="19" t="s">
        <v>570</v>
      </c>
      <c r="G49" s="20">
        <v>3.03</v>
      </c>
      <c r="H49" s="20">
        <v>7.95</v>
      </c>
      <c r="I49" s="20">
        <v>9.35</v>
      </c>
      <c r="J49" s="21">
        <v>9.7799999999999994</v>
      </c>
    </row>
    <row r="50" spans="2:10" x14ac:dyDescent="0.15"/>
  </sheetData>
  <sheetProtection algorithmName="SHA-512" hashValue="AqSbb6lM1WXGYBKHfLka+pKpv1tr+2DO7sKVP4E68dLy8zQggf41EXO8jFgQeTDkFM1RGmQ3Rmttj4gQvmQFuw==" saltValue="0et9QBdrJJEvXp0YeWn3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大隈 貴斗</cp:lastModifiedBy>
  <cp:lastPrinted>2024-03-27T00:26:44Z</cp:lastPrinted>
  <dcterms:created xsi:type="dcterms:W3CDTF">2024-02-05T03:21:54Z</dcterms:created>
  <dcterms:modified xsi:type="dcterms:W3CDTF">2024-03-28T06:24:15Z</dcterms:modified>
  <cp:category/>
</cp:coreProperties>
</file>