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令和３年度決算\03　市町村→県提出\一組入力済み\"/>
    </mc:Choice>
  </mc:AlternateContent>
  <bookViews>
    <workbookView xWindow="-120" yWindow="-120" windowWidth="20730" windowHeight="117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BW36" i="10"/>
  <c r="BE36" i="10"/>
  <c r="C36" i="10"/>
  <c r="BW35" i="10"/>
  <c r="BW34" i="10"/>
  <c r="CO34" i="10" s="1"/>
  <c r="CO35" i="10" s="1"/>
  <c r="CO36" i="10" s="1"/>
  <c r="CO37"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alcChain>
</file>

<file path=xl/sharedStrings.xml><?xml version="1.0" encoding="utf-8"?>
<sst xmlns="http://schemas.openxmlformats.org/spreadsheetml/2006/main" count="1128" uniqueCount="621">
  <si>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</si>
  <si>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</si>
  <si>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</si>
  <si>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</si>
  <si>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</si>
  <si>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</si>
  <si>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</si>
  <si>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</si>
  <si>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</si>
  <si>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</si>
  <si>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</si>
  <si>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</si>
  <si>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</si>
  <si>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</si>
  <si>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</si>
  <si>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</si>
  <si>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</si>
  <si>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</si>
  <si>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</si>
  <si>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</si>
  <si>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</si>
  <si>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</si>
  <si>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</si>
  <si>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</si>
  <si>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</si>
  <si>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</si>
  <si>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</si>
  <si>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</si>
  <si>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</si>
  <si>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</si>
  <si>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</si>
  <si>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</si>
  <si>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</si>
  <si>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</si>
  <si>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</si>
  <si>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</si>
  <si>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</si>
  <si>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</si>
  <si>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</si>
  <si>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</si>
  <si>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</si>
  <si>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</si>
  <si>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</si>
  <si>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</si>
  <si>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</si>
  <si>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</si>
  <si>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</si>
  <si>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</si>
  <si>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</si>
  <si>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</si>
  <si>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</si>
  <si>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</si>
  <si>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</si>
  <si>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</si>
  <si>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</si>
  <si>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</si>
  <si>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</si>
  <si>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</si>
  <si>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</si>
  <si>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</si>
  <si>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</si>
  <si>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</si>
  <si>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</si>
  <si>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</si>
  <si>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</si>
  <si>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</si>
  <si>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</si>
  <si>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</si>
  <si>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</si>
  <si>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</si>
  <si>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</si>
  <si>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</si>
  <si>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</si>
  <si>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</si>
  <si>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</si>
  <si>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</si>
  <si>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</si>
  <si>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</si>
  <si>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</si>
  <si>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</si>
  <si>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</si>
  <si>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</si>
  <si>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</si>
  <si>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</si>
  <si>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</si>
  <si>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</si>
  <si>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</si>
  <si>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</si>
  <si>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</si>
  <si>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</si>
  <si>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</si>
  <si>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</si>
  <si>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</si>
  <si>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</si>
  <si>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</si>
  <si>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</si>
  <si>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</si>
  <si>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</si>
  <si>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</si>
  <si>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</si>
  <si>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</si>
  <si>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</si>
  <si>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</si>
  <si>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</si>
  <si>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</si>
  <si>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</si>
  <si>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</si>
  <si>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</si>
  <si>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</si>
  <si>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</si>
  <si>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</si>
  <si>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</si>
  <si>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</si>
  <si>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</si>
  <si>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</si>
  <si>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</si>
  <si>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</si>
  <si>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</si>
  <si>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</si>
  <si>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</si>
  <si>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</si>
  <si>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</si>
  <si>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</si>
  <si>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</si>
  <si>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</si>
  <si>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</si>
  <si>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</si>
  <si>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</si>
  <si>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</si>
  <si>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</si>
  <si>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</si>
  <si>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</si>
  <si>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</si>
  <si>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</si>
  <si>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</si>
  <si>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</si>
  <si>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</si>
  <si>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</si>
  <si>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</si>
  <si>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</si>
  <si>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</si>
  <si>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</si>
  <si>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</si>
  <si>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</si>
  <si>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</si>
  <si>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</si>
  <si>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</si>
  <si>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</si>
  <si>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</si>
  <si>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</si>
  <si>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</si>
  <si>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</si>
  <si>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</si>
  <si>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</si>
  <si>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</si>
  <si>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</si>
  <si>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</si>
  <si>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</si>
  <si>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</si>
  <si>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</si>
  <si>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</si>
  <si>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</si>
  <si>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</si>
  <si>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</si>
  <si>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</si>
  <si>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</si>
  <si>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</si>
  <si>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</si>
  <si>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</si>
  <si>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</si>
  <si>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</si>
  <si>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</si>
  <si>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</si>
  <si>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</si>
  <si>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</si>
  <si>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</si>
  <si>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</si>
  <si>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</si>
  <si>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</si>
  <si>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</si>
  <si>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</si>
  <si>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</si>
  <si>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</si>
  <si>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</si>
  <si>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</si>
  <si>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</si>
  <si>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</si>
  <si>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</si>
  <si>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</si>
  <si>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</si>
  <si>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</si>
  <si>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</si>
  <si>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</si>
  <si>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</si>
  <si>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</si>
  <si>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</si>
  <si>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</si>
  <si>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</si>
  <si>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</si>
  <si>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</si>
  <si>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</si>
  <si>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</si>
  <si>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</si>
  <si>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</si>
  <si>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</si>
  <si>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</si>
  <si>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</si>
  <si>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</si>
  <si>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</si>
  <si>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</si>
  <si>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</si>
  <si>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</si>
  <si>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</si>
  <si>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</si>
  <si>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</si>
  <si>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</si>
  <si>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</si>
  <si>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福岡県朝倉市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</si>
  <si>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</si>
  <si>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</si>
  <si>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</si>
  <si>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</si>
  <si>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</si>
  <si>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</si>
  <si>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</si>
  <si>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</si>
  <si>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</si>
  <si>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</si>
  <si>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</si>
  <si>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</si>
  <si>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</si>
  <si>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</si>
  <si>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</si>
  <si>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</si>
  <si>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</si>
  <si>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</si>
  <si>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</si>
  <si>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</si>
  <si>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</si>
  <si>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</si>
  <si>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</si>
  <si>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</si>
  <si>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</si>
  <si>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</si>
  <si>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</si>
  <si>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</si>
  <si>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</si>
  <si>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</si>
  <si>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</si>
  <si>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</si>
  <si>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</si>
  <si>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</si>
  <si>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</si>
  <si>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</si>
  <si>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</si>
  <si>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</si>
  <si>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</si>
  <si>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</si>
  <si>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消防費</t>
  </si>
  <si>
    <t>軽油引取税交付金</t>
  </si>
  <si>
    <t>教育費</t>
  </si>
  <si>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</si>
  <si>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</si>
  <si>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</si>
  <si>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</si>
  <si>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</si>
  <si>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</si>
  <si>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</si>
  <si>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目的税</t>
  </si>
  <si>
    <t>前年度繰上充用金</t>
    <phoneticPr fontId="5"/>
  </si>
  <si>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</si>
  <si>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</si>
  <si>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</si>
  <si>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</si>
  <si>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性質別歳出の状況（単位 千円・％）</t>
    <rPh sb="0" eb="2">
      <t>セイシツ</t>
    </rPh>
    <phoneticPr fontId="5"/>
  </si>
  <si>
    <t>地方交付税</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</si>
  <si>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</si>
  <si>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</si>
  <si>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</si>
  <si>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</si>
  <si>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</si>
  <si>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</si>
  <si>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義務的経費計</t>
    <rPh sb="0" eb="3">
      <t>ギムテキ</t>
    </rPh>
    <rPh sb="3" eb="5">
      <t>ケイヒ</t>
    </rPh>
    <rPh sb="5" eb="6">
      <t>ケイ</t>
    </rPh>
    <phoneticPr fontId="5"/>
  </si>
  <si>
    <t>　特別交付税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</si>
  <si>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</si>
  <si>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</si>
  <si>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</si>
  <si>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</si>
  <si>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</si>
  <si>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</si>
  <si>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</si>
  <si>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</si>
  <si>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</si>
  <si>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</si>
  <si>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</si>
  <si>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</si>
  <si>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</si>
  <si>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</si>
  <si>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</si>
  <si>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</si>
  <si>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</si>
  <si>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</si>
  <si>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</si>
  <si>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</si>
  <si>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</si>
  <si>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</si>
  <si>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</si>
  <si>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</si>
  <si>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</si>
  <si>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</si>
  <si>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</si>
  <si>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</si>
  <si>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</si>
  <si>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</si>
  <si>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</si>
  <si>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</si>
  <si>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</si>
  <si>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</si>
  <si>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</si>
  <si>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</si>
  <si>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上水道</t>
    <phoneticPr fontId="5"/>
  </si>
  <si>
    <t>加入世帯数(世帯)</t>
  </si>
  <si>
    <t>諸収入</t>
  </si>
  <si>
    <t>被保険者数(人)</t>
  </si>
  <si>
    <t>地方債</t>
  </si>
  <si>
    <t>　うち減収補塡債(特例分)</t>
    <rPh sb="4" eb="5">
      <t>シュウ</t>
    </rPh>
    <rPh sb="9" eb="10">
      <t>トク</t>
    </rPh>
    <rPh sb="10" eb="11">
      <t>レイ</t>
    </rPh>
    <rPh sb="11" eb="12">
      <t>ブン</t>
    </rPh>
    <phoneticPr fontId="16"/>
  </si>
  <si>
    <t>保険給付費</t>
    <phoneticPr fontId="5"/>
  </si>
  <si>
    <t>投資的経費計</t>
    <rPh sb="5" eb="6">
      <t>ケイ</t>
    </rPh>
    <phoneticPr fontId="5"/>
  </si>
  <si>
    <t>普通建設事業費</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</si>
  <si>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</si>
  <si>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</si>
  <si>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</si>
  <si>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</si>
  <si>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</si>
  <si>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</si>
  <si>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</si>
  <si>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</si>
  <si>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福岡県朝倉市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</si>
  <si>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</si>
  <si>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</si>
  <si>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</si>
  <si>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</si>
  <si>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</si>
  <si>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</si>
  <si>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</si>
  <si>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</si>
  <si>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</si>
  <si>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</si>
  <si>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</si>
  <si>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</si>
  <si>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</si>
  <si>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</si>
  <si>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</si>
  <si>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</si>
  <si>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</si>
  <si>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</si>
  <si>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</si>
  <si>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</si>
  <si>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</si>
  <si>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</si>
  <si>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</si>
  <si>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</si>
  <si>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</si>
  <si>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</si>
  <si>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</si>
  <si>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</si>
  <si>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</si>
  <si>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</si>
  <si>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</si>
  <si>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</si>
  <si>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</si>
  <si>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</si>
  <si>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</si>
  <si>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</si>
  <si>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</si>
  <si>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</si>
  <si>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</si>
  <si>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</si>
  <si>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</si>
  <si>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</si>
  <si>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</si>
  <si>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</si>
  <si>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簡易水道特別会計</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</si>
  <si>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</si>
  <si>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</si>
  <si>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</si>
  <si>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</si>
  <si>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</si>
  <si>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</si>
  <si>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</si>
  <si>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</si>
  <si>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</si>
  <si>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</si>
  <si>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</si>
  <si>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</si>
  <si>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</si>
  <si>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</si>
  <si>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</si>
  <si>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</si>
  <si>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</si>
  <si>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</si>
  <si>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</si>
  <si>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</si>
  <si>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</si>
  <si>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</si>
  <si>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</si>
  <si>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</si>
  <si>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</si>
  <si>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</si>
  <si>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</si>
  <si>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</si>
  <si>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</si>
  <si>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</si>
  <si>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</si>
  <si>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</si>
  <si>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</si>
  <si>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</si>
  <si>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</si>
  <si>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</si>
  <si>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</si>
  <si>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</si>
  <si>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</si>
  <si>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</si>
  <si>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</si>
  <si>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</si>
  <si>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</si>
  <si>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</si>
  <si>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</si>
  <si>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</si>
  <si>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</si>
  <si>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</si>
  <si>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</si>
  <si>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</si>
  <si>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</si>
  <si>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</si>
  <si>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</si>
  <si>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</si>
  <si>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</si>
  <si>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</si>
  <si>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</si>
  <si>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</si>
  <si>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</si>
  <si>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</si>
  <si>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</si>
  <si>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</si>
  <si>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</si>
  <si>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</si>
  <si>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</si>
  <si>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</si>
  <si>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</si>
  <si>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</si>
  <si>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</si>
  <si>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</si>
  <si>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</si>
  <si>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</si>
  <si>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</si>
  <si>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</si>
  <si>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</si>
  <si>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</si>
  <si>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</si>
  <si>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</si>
  <si>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</si>
  <si>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</si>
  <si>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</si>
  <si>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</si>
  <si>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</si>
  <si>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</si>
  <si>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</si>
  <si>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</si>
  <si>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</si>
  <si>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</si>
  <si>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</si>
  <si>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</si>
  <si>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</si>
  <si>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</si>
  <si>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</si>
  <si>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</si>
  <si>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</si>
  <si>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</si>
  <si>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</si>
  <si>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</si>
  <si>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</si>
  <si>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</si>
  <si>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</si>
  <si>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</si>
  <si>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</si>
  <si>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</si>
  <si>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</si>
  <si>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</si>
  <si>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</si>
  <si>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</si>
  <si>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</si>
  <si>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</si>
  <si>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</si>
  <si>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</si>
  <si>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</si>
  <si>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</si>
  <si>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</si>
  <si>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</si>
  <si>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</si>
  <si>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</si>
  <si>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</si>
  <si>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</si>
  <si>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</si>
  <si>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</si>
  <si>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</si>
  <si>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</si>
  <si>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</si>
  <si>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</si>
  <si>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</si>
  <si>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</si>
  <si>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</si>
  <si>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</si>
  <si>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</si>
  <si>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</si>
  <si>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</si>
  <si>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</si>
  <si>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</si>
  <si>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</si>
  <si>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</si>
  <si>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</si>
  <si>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</si>
  <si>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</si>
  <si>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</si>
  <si>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</si>
  <si>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</si>
  <si>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</si>
  <si>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</si>
  <si>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</si>
  <si>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</si>
  <si>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</si>
  <si>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</si>
  <si>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</si>
  <si>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</si>
  <si>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</si>
  <si>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</si>
  <si>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</si>
  <si>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2.06</t>
  </si>
  <si>
    <t>水道事業会計</t>
  </si>
  <si>
    <t>一般会計</t>
  </si>
  <si>
    <t>工業用水道事業会計</t>
  </si>
  <si>
    <t>介護保険特別会計（保険事業勘定）</t>
  </si>
  <si>
    <t>下水道事業会計</t>
  </si>
  <si>
    <t>国民健康保険特別会計（事業勘定）</t>
  </si>
  <si>
    <t>▲ 1.82</t>
  </si>
  <si>
    <t>▲ 1.31</t>
  </si>
  <si>
    <t>▲ 0.01</t>
  </si>
  <si>
    <t>後期高齢者医療特別会計</t>
  </si>
  <si>
    <t>国民健康保険特別会計（直営診療施設勘定）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</si>
  <si>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</si>
  <si>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</si>
  <si>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</si>
  <si>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</si>
  <si>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</si>
  <si>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</si>
  <si>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</si>
  <si>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</si>
  <si>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phoneticPr fontId="5"/>
  </si>
  <si>
    <t>公共施設等整備基金</t>
    <phoneticPr fontId="5"/>
  </si>
  <si>
    <t>まちづくり振興基金</t>
    <phoneticPr fontId="5"/>
  </si>
  <si>
    <t>水源かん養基金</t>
    <phoneticPr fontId="5"/>
  </si>
  <si>
    <t>地域交通体系整備基金</t>
    <phoneticPr fontId="5"/>
  </si>
  <si>
    <t>甘木鉄道</t>
    <rPh sb="0" eb="2">
      <t>アマギ</t>
    </rPh>
    <rPh sb="2" eb="4">
      <t>テツドウ</t>
    </rPh>
    <phoneticPr fontId="2"/>
  </si>
  <si>
    <t>あまぎ水の文化村</t>
    <rPh sb="3" eb="4">
      <t>ミズ</t>
    </rPh>
    <rPh sb="5" eb="8">
      <t>ブンカムラ</t>
    </rPh>
    <phoneticPr fontId="2"/>
  </si>
  <si>
    <t>ガマダス</t>
  </si>
  <si>
    <t>三連水車の里あさくら</t>
    <rPh sb="0" eb="2">
      <t>サンレン</t>
    </rPh>
    <rPh sb="2" eb="4">
      <t>スイシャ</t>
    </rPh>
    <rPh sb="5" eb="6">
      <t>サト</t>
    </rPh>
    <phoneticPr fontId="2"/>
  </si>
  <si>
    <t>-</t>
    <phoneticPr fontId="2"/>
  </si>
  <si>
    <t>-</t>
    <phoneticPr fontId="2"/>
  </si>
  <si>
    <t>-</t>
    <phoneticPr fontId="2"/>
  </si>
  <si>
    <t>久留米市外三市町高等学校組合</t>
    <rPh sb="0" eb="4">
      <t>クルメシ</t>
    </rPh>
    <rPh sb="4" eb="5">
      <t>ホカ</t>
    </rPh>
    <rPh sb="5" eb="8">
      <t>サンシチョウ</t>
    </rPh>
    <rPh sb="8" eb="14">
      <t>コウトウガッコウクミアイ</t>
    </rPh>
    <phoneticPr fontId="2"/>
  </si>
  <si>
    <t>福岡県市町村消防団員等公務災害補償組合</t>
    <rPh sb="0" eb="10">
      <t>フクオカケンシチョウソンショウボウダンイン</t>
    </rPh>
    <rPh sb="10" eb="11">
      <t>トウ</t>
    </rPh>
    <rPh sb="11" eb="15">
      <t>コウムサイガイ</t>
    </rPh>
    <rPh sb="15" eb="19">
      <t>ホショウクミアイ</t>
    </rPh>
    <phoneticPr fontId="2"/>
  </si>
  <si>
    <t>福岡県市町村職員退職手当組合（一般会計）</t>
    <rPh sb="0" eb="8">
      <t>フクオカケンシチョウソンショクイン</t>
    </rPh>
    <rPh sb="8" eb="12">
      <t>タイショクテアテ</t>
    </rPh>
    <rPh sb="12" eb="14">
      <t>クミアイ</t>
    </rPh>
    <rPh sb="15" eb="19">
      <t>イッパンカイケイ</t>
    </rPh>
    <phoneticPr fontId="2"/>
  </si>
  <si>
    <t>福岡県市町村職員退職手当組合（基金特別会計）</t>
    <rPh sb="0" eb="14">
      <t>フクオカケンシチョウソンショクインタイショクテアテクミアイ</t>
    </rPh>
    <rPh sb="15" eb="21">
      <t>キキントクベツカイケイ</t>
    </rPh>
    <phoneticPr fontId="2"/>
  </si>
  <si>
    <t>福岡県南広域水道企業団</t>
    <rPh sb="0" eb="4">
      <t>フクオカケンナン</t>
    </rPh>
    <rPh sb="4" eb="6">
      <t>コウイキ</t>
    </rPh>
    <rPh sb="6" eb="11">
      <t>スイドウキギョウダン</t>
    </rPh>
    <phoneticPr fontId="2"/>
  </si>
  <si>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2"/>
  </si>
  <si>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22">
      <t>ショウボウトクベツカイケイ</t>
    </rPh>
    <phoneticPr fontId="2"/>
  </si>
  <si>
    <t>甘木・朝倉・三井環境施設組合</t>
    <rPh sb="0" eb="2">
      <t>アマギ</t>
    </rPh>
    <rPh sb="3" eb="5">
      <t>アサクラ</t>
    </rPh>
    <rPh sb="6" eb="8">
      <t>ミイ</t>
    </rPh>
    <rPh sb="8" eb="12">
      <t>カンキョウシセツ</t>
    </rPh>
    <rPh sb="12" eb="14">
      <t>クミアイ</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</si>
  <si>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</si>
  <si>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9">
      <t>フクオカケンジチシンコウクミアイ</t>
    </rPh>
    <rPh sb="10" eb="20">
      <t>コウブンショカンジギョウトクベツカイケイ</t>
    </rPh>
    <phoneticPr fontId="2"/>
  </si>
  <si>
    <t>福岡県後期高齢者医療広域連合（一般会計）</t>
    <rPh sb="0" eb="14">
      <t>フクオカケンコウキコウレイシャイリョウコウイキレンゴウ</t>
    </rPh>
    <rPh sb="15" eb="19">
      <t>イッパンカイケイ</t>
    </rPh>
    <phoneticPr fontId="2"/>
  </si>
  <si>
    <t>福岡県後期高齢者医療広域連合（後期高齢者医療特別会計）</t>
    <rPh sb="0" eb="14">
      <t>フクオカケンコウキコウレイシャイリョウコウイキレンゴウ</t>
    </rPh>
    <rPh sb="15" eb="22">
      <t>コウキコウレイシャイリョウ</t>
    </rPh>
    <rPh sb="22" eb="26">
      <t>トクベツカイケイ</t>
    </rPh>
    <phoneticPr fontId="2"/>
  </si>
  <si>
    <t>法適用企業</t>
    <rPh sb="0" eb="5">
      <t>ホウテキヨウキギョウ</t>
    </rPh>
    <phoneticPr fontId="2"/>
  </si>
  <si>
    <t>令和3年度</t>
    <phoneticPr fontId="25"/>
  </si>
  <si>
    <t>地方譲与税</t>
    <phoneticPr fontId="5"/>
  </si>
  <si>
    <t>-</t>
    <phoneticPr fontId="5"/>
  </si>
  <si>
    <t>　　　法人均等割</t>
    <phoneticPr fontId="5"/>
  </si>
  <si>
    <t>-</t>
    <phoneticPr fontId="5"/>
  </si>
  <si>
    <t>　　軽自動車税</t>
    <phoneticPr fontId="5"/>
  </si>
  <si>
    <t>　　市町村たばこ税</t>
    <phoneticPr fontId="5"/>
  </si>
  <si>
    <t>自動車税環境性能割交付金</t>
    <phoneticPr fontId="5"/>
  </si>
  <si>
    <t>　　鉱産税</t>
    <phoneticPr fontId="5"/>
  </si>
  <si>
    <t>　個人住民税減収補塡特例交付金</t>
    <phoneticPr fontId="5"/>
  </si>
  <si>
    <t>　法定目的税</t>
    <phoneticPr fontId="5"/>
  </si>
  <si>
    <t>　新型コロナウイルス感染症対策地方税減収補塡特別交付金</t>
    <phoneticPr fontId="5"/>
  </si>
  <si>
    <t>　　事業所税</t>
    <phoneticPr fontId="5"/>
  </si>
  <si>
    <t>　　都市計画税</t>
    <phoneticPr fontId="5"/>
  </si>
  <si>
    <t>　　水利地益税等</t>
    <phoneticPr fontId="5"/>
  </si>
  <si>
    <t>　法定外目的税</t>
    <phoneticPr fontId="5"/>
  </si>
  <si>
    <t>交通安全対策特別交付金</t>
    <phoneticPr fontId="5"/>
  </si>
  <si>
    <t>一時借入金利子</t>
    <phoneticPr fontId="5"/>
  </si>
  <si>
    <t>　維持補修費</t>
    <phoneticPr fontId="5"/>
  </si>
  <si>
    <t>下水道</t>
    <phoneticPr fontId="5"/>
  </si>
  <si>
    <t>　　うち一部事務組合負担金</t>
    <phoneticPr fontId="5"/>
  </si>
  <si>
    <t>　繰出金</t>
    <phoneticPr fontId="5"/>
  </si>
  <si>
    <t>簡易水道</t>
    <phoneticPr fontId="5"/>
  </si>
  <si>
    <t>　積立金</t>
    <phoneticPr fontId="5"/>
  </si>
  <si>
    <t>工業用水道</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</si>
  <si>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</si>
  <si>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</si>
  <si>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</si>
  <si>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</si>
  <si>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</si>
  <si>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</si>
  <si>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</si>
  <si>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</si>
  <si>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　うち臨時財政対策債</t>
    <phoneticPr fontId="5"/>
  </si>
  <si>
    <t>　　うち人件費</t>
    <phoneticPr fontId="5"/>
  </si>
  <si>
    <t>歳入合計</t>
    <phoneticPr fontId="5"/>
  </si>
  <si>
    <t>　うち補助</t>
    <phoneticPr fontId="5"/>
  </si>
  <si>
    <t>　うち単独</t>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</si>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</sst>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xmlns:c16r2="http://schemas.microsoft.com/office/drawing/2015/06/chart">
            <c:ext xmlns:c16="http://schemas.microsoft.com/office/drawing/2014/chart" uri="{C3380CC4-5D6E-409C-BE32-E72D297353CC}">
              <c16:uniqueId val="{00000000-D6AF-4E67-80A5-A7757ABDE3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106664</c:v>
                </c:pt>
                <c:pt idx="1">
                  <c:v>81798</c:v>
                </c:pt>
                <c:pt idx="2">
                  <c:v>82868</c:v>
                </c:pt>
                <c:pt idx="3">
                  <c:v>80524</c:v>
                </c:pt>
                <c:pt idx="4">
                  <c:v>75044</c:v>
                </c:pt>
              </c:numCache>
            </c:numRef>
          </c:val>
          <c:smooth val="0"/>
          <c:extLst xmlns:c16r2="http://schemas.microsoft.com/office/drawing/2015/06/chart">
            <c:ext xmlns:c16="http://schemas.microsoft.com/office/drawing/2014/chart" uri="{C3380CC4-5D6E-409C-BE32-E72D297353CC}">
              <c16:uniqueId val="{00000001-D6AF-4E67-80A5-A7757ABDE318}"/>
            </c:ext>
          </c:extLst>
        </c:ser>
        <c:dLbls>
          <c:showLegendKey val="0"/>
          <c:showVal val="0"/>
          <c:showCatName val="0"/>
          <c:showSerName val="0"/>
          <c:showPercent val="0"/>
          <c:showBubbleSize val="0"/>
        </c:dLbls>
        <c:marker val="1"/>
        <c:smooth val="0"/>
        <c:axId val="497842392"/>
        <c:axId val="497861496"/>
      </c:lineChart>
      <c:catAx>
        <c:axId val="497842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861496"/>
        <c:crosses val="autoZero"/>
        <c:auto val="1"/>
        <c:lblAlgn val="ctr"/>
        <c:lblOffset val="100"/>
        <c:tickLblSkip val="1"/>
        <c:tickMarkSkip val="1"/>
        <c:noMultiLvlLbl val="0"/>
      </c:catAx>
      <c:valAx>
        <c:axId val="4978614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842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5.55</c:v>
                </c:pt>
                <c:pt idx="1">
                  <c:v>6.68</c:v>
                </c:pt>
                <c:pt idx="2">
                  <c:v>6.66</c:v>
                </c:pt>
                <c:pt idx="3">
                  <c:v>6.22</c:v>
                </c:pt>
                <c:pt idx="4">
                  <c:v>5.97</c:v>
                </c:pt>
              </c:numCache>
            </c:numRef>
          </c:val>
          <c:extLst xmlns:c16r2="http://schemas.microsoft.com/office/drawing/2015/06/chart">
            <c:ext xmlns:c16="http://schemas.microsoft.com/office/drawing/2014/chart" uri="{C3380CC4-5D6E-409C-BE32-E72D297353CC}">
              <c16:uniqueId val="{00000000-1F0F-46E7-AFB0-531C99373C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29.88</c:v>
                </c:pt>
                <c:pt idx="1">
                  <c:v>26.71</c:v>
                </c:pt>
                <c:pt idx="2">
                  <c:v>27.3</c:v>
                </c:pt>
                <c:pt idx="3">
                  <c:v>27.85</c:v>
                </c:pt>
                <c:pt idx="4">
                  <c:v>27.02</c:v>
                </c:pt>
              </c:numCache>
            </c:numRef>
          </c:val>
          <c:extLst xmlns:c16r2="http://schemas.microsoft.com/office/drawing/2015/06/chart">
            <c:ext xmlns:c16="http://schemas.microsoft.com/office/drawing/2014/chart" uri="{C3380CC4-5D6E-409C-BE32-E72D297353CC}">
              <c16:uniqueId val="{00000001-1F0F-46E7-AFB0-531C99373CCC}"/>
            </c:ext>
          </c:extLst>
        </c:ser>
        <c:dLbls>
          <c:showLegendKey val="0"/>
          <c:showVal val="0"/>
          <c:showCatName val="0"/>
          <c:showSerName val="0"/>
          <c:showPercent val="0"/>
          <c:showBubbleSize val="0"/>
        </c:dLbls>
        <c:gapWidth val="250"/>
        <c:overlap val="100"/>
        <c:axId val="504141600"/>
        <c:axId val="504141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2.72</c:v>
                </c:pt>
                <c:pt idx="1">
                  <c:v>-2.06</c:v>
                </c:pt>
                <c:pt idx="2">
                  <c:v>3.03</c:v>
                </c:pt>
                <c:pt idx="3">
                  <c:v>7.95</c:v>
                </c:pt>
                <c:pt idx="4">
                  <c:v>9.35</c:v>
                </c:pt>
              </c:numCache>
            </c:numRef>
          </c:val>
          <c:smooth val="0"/>
          <c:extLst xmlns:c16r2="http://schemas.microsoft.com/office/drawing/2015/06/chart">
            <c:ext xmlns:c16="http://schemas.microsoft.com/office/drawing/2014/chart" uri="{C3380CC4-5D6E-409C-BE32-E72D297353CC}">
              <c16:uniqueId val="{00000002-1F0F-46E7-AFB0-531C99373CCC}"/>
            </c:ext>
          </c:extLst>
        </c:ser>
        <c:dLbls>
          <c:showLegendKey val="0"/>
          <c:showVal val="0"/>
          <c:showCatName val="0"/>
          <c:showSerName val="0"/>
          <c:showPercent val="0"/>
          <c:showBubbleSize val="0"/>
        </c:dLbls>
        <c:marker val="1"/>
        <c:smooth val="0"/>
        <c:axId val="504141600"/>
        <c:axId val="504141984"/>
      </c:lineChart>
      <c:catAx>
        <c:axId val="50414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4141984"/>
        <c:crosses val="autoZero"/>
        <c:auto val="1"/>
        <c:lblAlgn val="ctr"/>
        <c:lblOffset val="100"/>
        <c:tickLblSkip val="1"/>
        <c:tickMarkSkip val="1"/>
        <c:noMultiLvlLbl val="0"/>
      </c:catAx>
      <c:valAx>
        <c:axId val="504141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141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C69-465C-93C0-5974ACE60D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C69-465C-93C0-5974ACE60DBC}"/>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0.06</c:v>
                </c:pt>
                <c:pt idx="2">
                  <c:v>#N/A</c:v>
                </c:pt>
                <c:pt idx="3">
                  <c:v>0.08</c:v>
                </c:pt>
                <c:pt idx="4">
                  <c:v>#N/A</c:v>
                </c:pt>
                <c:pt idx="5">
                  <c:v>0.04</c:v>
                </c:pt>
                <c:pt idx="6">
                  <c:v>#N/A</c:v>
                </c:pt>
                <c:pt idx="7">
                  <c:v>0.05</c:v>
                </c:pt>
                <c:pt idx="8">
                  <c:v>#N/A</c:v>
                </c:pt>
                <c:pt idx="9">
                  <c:v>0.13</c:v>
                </c:pt>
              </c:numCache>
            </c:numRef>
          </c:val>
          <c:extLst xmlns:c16r2="http://schemas.microsoft.com/office/drawing/2015/06/chart">
            <c:ext xmlns:c16="http://schemas.microsoft.com/office/drawing/2014/chart" uri="{C3380CC4-5D6E-409C-BE32-E72D297353CC}">
              <c16:uniqueId val="{00000002-4C69-465C-93C0-5974ACE60DB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0.15</c:v>
                </c:pt>
                <c:pt idx="2">
                  <c:v>#N/A</c:v>
                </c:pt>
                <c:pt idx="3">
                  <c:v>0.17</c:v>
                </c:pt>
                <c:pt idx="4">
                  <c:v>#N/A</c:v>
                </c:pt>
                <c:pt idx="5">
                  <c:v>0.18</c:v>
                </c:pt>
                <c:pt idx="6">
                  <c:v>#N/A</c:v>
                </c:pt>
                <c:pt idx="7">
                  <c:v>0.16</c:v>
                </c:pt>
                <c:pt idx="8">
                  <c:v>#N/A</c:v>
                </c:pt>
                <c:pt idx="9">
                  <c:v>0.17</c:v>
                </c:pt>
              </c:numCache>
            </c:numRef>
          </c:val>
          <c:extLst xmlns:c16r2="http://schemas.microsoft.com/office/drawing/2015/06/chart">
            <c:ext xmlns:c16="http://schemas.microsoft.com/office/drawing/2014/chart" uri="{C3380CC4-5D6E-409C-BE32-E72D297353CC}">
              <c16:uniqueId val="{00000003-4C69-465C-93C0-5974ACE60DBC}"/>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1.82</c:v>
                </c:pt>
                <c:pt idx="1">
                  <c:v>#N/A</c:v>
                </c:pt>
                <c:pt idx="2">
                  <c:v>1.31</c:v>
                </c:pt>
                <c:pt idx="3">
                  <c:v>#N/A</c:v>
                </c:pt>
                <c:pt idx="4">
                  <c:v>0.01</c:v>
                </c:pt>
                <c:pt idx="5">
                  <c:v>#N/A</c:v>
                </c:pt>
                <c:pt idx="6">
                  <c:v>#N/A</c:v>
                </c:pt>
                <c:pt idx="7">
                  <c:v>0.47</c:v>
                </c:pt>
                <c:pt idx="8">
                  <c:v>#N/A</c:v>
                </c:pt>
                <c:pt idx="9">
                  <c:v>1.08</c:v>
                </c:pt>
              </c:numCache>
            </c:numRef>
          </c:val>
          <c:extLst xmlns:c16r2="http://schemas.microsoft.com/office/drawing/2015/06/chart">
            <c:ext xmlns:c16="http://schemas.microsoft.com/office/drawing/2014/chart" uri="{C3380CC4-5D6E-409C-BE32-E72D297353CC}">
              <c16:uniqueId val="{00000004-4C69-465C-93C0-5974ACE60DB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0.78</c:v>
                </c:pt>
                <c:pt idx="4">
                  <c:v>#N/A</c:v>
                </c:pt>
                <c:pt idx="5">
                  <c:v>0.69</c:v>
                </c:pt>
                <c:pt idx="6">
                  <c:v>#N/A</c:v>
                </c:pt>
                <c:pt idx="7">
                  <c:v>0.86</c:v>
                </c:pt>
                <c:pt idx="8">
                  <c:v>#N/A</c:v>
                </c:pt>
                <c:pt idx="9">
                  <c:v>1.18</c:v>
                </c:pt>
              </c:numCache>
            </c:numRef>
          </c:val>
          <c:extLst xmlns:c16r2="http://schemas.microsoft.com/office/drawing/2015/06/chart">
            <c:ext xmlns:c16="http://schemas.microsoft.com/office/drawing/2014/chart" uri="{C3380CC4-5D6E-409C-BE32-E72D297353CC}">
              <c16:uniqueId val="{00000005-4C69-465C-93C0-5974ACE60DB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0.76</c:v>
                </c:pt>
                <c:pt idx="4">
                  <c:v>#N/A</c:v>
                </c:pt>
                <c:pt idx="5">
                  <c:v>0.78</c:v>
                </c:pt>
                <c:pt idx="6">
                  <c:v>#N/A</c:v>
                </c:pt>
                <c:pt idx="7">
                  <c:v>0.73</c:v>
                </c:pt>
                <c:pt idx="8">
                  <c:v>#N/A</c:v>
                </c:pt>
                <c:pt idx="9">
                  <c:v>1.25</c:v>
                </c:pt>
              </c:numCache>
            </c:numRef>
          </c:val>
          <c:extLst xmlns:c16r2="http://schemas.microsoft.com/office/drawing/2015/06/chart">
            <c:ext xmlns:c16="http://schemas.microsoft.com/office/drawing/2014/chart" uri="{C3380CC4-5D6E-409C-BE32-E72D297353CC}">
              <c16:uniqueId val="{00000006-4C69-465C-93C0-5974ACE60DB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4.53</c:v>
                </c:pt>
                <c:pt idx="2">
                  <c:v>#N/A</c:v>
                </c:pt>
                <c:pt idx="3">
                  <c:v>4.91</c:v>
                </c:pt>
                <c:pt idx="4">
                  <c:v>#N/A</c:v>
                </c:pt>
                <c:pt idx="5">
                  <c:v>4.5</c:v>
                </c:pt>
                <c:pt idx="6">
                  <c:v>#N/A</c:v>
                </c:pt>
                <c:pt idx="7">
                  <c:v>4.3099999999999996</c:v>
                </c:pt>
                <c:pt idx="8">
                  <c:v>#N/A</c:v>
                </c:pt>
                <c:pt idx="9">
                  <c:v>4.2300000000000004</c:v>
                </c:pt>
              </c:numCache>
            </c:numRef>
          </c:val>
          <c:extLst xmlns:c16r2="http://schemas.microsoft.com/office/drawing/2015/06/chart">
            <c:ext xmlns:c16="http://schemas.microsoft.com/office/drawing/2014/chart" uri="{C3380CC4-5D6E-409C-BE32-E72D297353CC}">
              <c16:uniqueId val="{00000007-4C69-465C-93C0-5974ACE60D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5.54</c:v>
                </c:pt>
                <c:pt idx="2">
                  <c:v>#N/A</c:v>
                </c:pt>
                <c:pt idx="3">
                  <c:v>6.67</c:v>
                </c:pt>
                <c:pt idx="4">
                  <c:v>#N/A</c:v>
                </c:pt>
                <c:pt idx="5">
                  <c:v>6.65</c:v>
                </c:pt>
                <c:pt idx="6">
                  <c:v>#N/A</c:v>
                </c:pt>
                <c:pt idx="7">
                  <c:v>6.21</c:v>
                </c:pt>
                <c:pt idx="8">
                  <c:v>#N/A</c:v>
                </c:pt>
                <c:pt idx="9">
                  <c:v>5.97</c:v>
                </c:pt>
              </c:numCache>
            </c:numRef>
          </c:val>
          <c:extLst xmlns:c16r2="http://schemas.microsoft.com/office/drawing/2015/06/chart">
            <c:ext xmlns:c16="http://schemas.microsoft.com/office/drawing/2014/chart" uri="{C3380CC4-5D6E-409C-BE32-E72D297353CC}">
              <c16:uniqueId val="{00000008-4C69-465C-93C0-5974ACE60DB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7.68</c:v>
                </c:pt>
                <c:pt idx="2">
                  <c:v>#N/A</c:v>
                </c:pt>
                <c:pt idx="3">
                  <c:v>8.4600000000000009</c:v>
                </c:pt>
                <c:pt idx="4">
                  <c:v>#N/A</c:v>
                </c:pt>
                <c:pt idx="5">
                  <c:v>9.15</c:v>
                </c:pt>
                <c:pt idx="6">
                  <c:v>#N/A</c:v>
                </c:pt>
                <c:pt idx="7">
                  <c:v>8.84</c:v>
                </c:pt>
                <c:pt idx="8">
                  <c:v>#N/A</c:v>
                </c:pt>
                <c:pt idx="9">
                  <c:v>8.65</c:v>
                </c:pt>
              </c:numCache>
            </c:numRef>
          </c:val>
          <c:extLst xmlns:c16r2="http://schemas.microsoft.com/office/drawing/2015/06/chart">
            <c:ext xmlns:c16="http://schemas.microsoft.com/office/drawing/2014/chart" uri="{C3380CC4-5D6E-409C-BE32-E72D297353CC}">
              <c16:uniqueId val="{00000009-4C69-465C-93C0-5974ACE60DBC}"/>
            </c:ext>
          </c:extLst>
        </c:ser>
        <c:dLbls>
          <c:showLegendKey val="0"/>
          <c:showVal val="0"/>
          <c:showCatName val="0"/>
          <c:showSerName val="0"/>
          <c:showPercent val="0"/>
          <c:showBubbleSize val="0"/>
        </c:dLbls>
        <c:gapWidth val="150"/>
        <c:overlap val="100"/>
        <c:axId val="499220096"/>
        <c:axId val="412481200"/>
      </c:barChart>
      <c:catAx>
        <c:axId val="499220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481200"/>
        <c:crosses val="autoZero"/>
        <c:auto val="1"/>
        <c:lblAlgn val="ctr"/>
        <c:lblOffset val="100"/>
        <c:tickLblSkip val="1"/>
        <c:tickMarkSkip val="1"/>
        <c:noMultiLvlLbl val="0"/>
      </c:catAx>
      <c:valAx>
        <c:axId val="412481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220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2706</c:v>
                </c:pt>
                <c:pt idx="5">
                  <c:v>2688</c:v>
                </c:pt>
                <c:pt idx="8">
                  <c:v>2647</c:v>
                </c:pt>
                <c:pt idx="11">
                  <c:v>2952</c:v>
                </c:pt>
                <c:pt idx="14">
                  <c:v>3095</c:v>
                </c:pt>
              </c:numCache>
            </c:numRef>
          </c:val>
          <c:extLst xmlns:c16r2="http://schemas.microsoft.com/office/drawing/2015/06/chart">
            <c:ext xmlns:c16="http://schemas.microsoft.com/office/drawing/2014/chart" uri="{C3380CC4-5D6E-409C-BE32-E72D297353CC}">
              <c16:uniqueId val="{00000000-3D0F-442D-BB69-4076FE9FA2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D0F-442D-BB69-4076FE9FA2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118</c:v>
                </c:pt>
                <c:pt idx="3">
                  <c:v>82</c:v>
                </c:pt>
                <c:pt idx="6">
                  <c:v>116</c:v>
                </c:pt>
                <c:pt idx="9">
                  <c:v>155</c:v>
                </c:pt>
                <c:pt idx="12">
                  <c:v>169</c:v>
                </c:pt>
              </c:numCache>
            </c:numRef>
          </c:val>
          <c:extLst xmlns:c16r2="http://schemas.microsoft.com/office/drawing/2015/06/chart">
            <c:ext xmlns:c16="http://schemas.microsoft.com/office/drawing/2014/chart" uri="{C3380CC4-5D6E-409C-BE32-E72D297353CC}">
              <c16:uniqueId val="{00000002-3D0F-442D-BB69-4076FE9FA2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88</c:v>
                </c:pt>
                <c:pt idx="3">
                  <c:v>0</c:v>
                </c:pt>
                <c:pt idx="6">
                  <c:v>1</c:v>
                </c:pt>
                <c:pt idx="9">
                  <c:v>1</c:v>
                </c:pt>
                <c:pt idx="12">
                  <c:v>1</c:v>
                </c:pt>
              </c:numCache>
            </c:numRef>
          </c:val>
          <c:extLst xmlns:c16r2="http://schemas.microsoft.com/office/drawing/2015/06/chart">
            <c:ext xmlns:c16="http://schemas.microsoft.com/office/drawing/2014/chart" uri="{C3380CC4-5D6E-409C-BE32-E72D297353CC}">
              <c16:uniqueId val="{00000003-3D0F-442D-BB69-4076FE9FA2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797</c:v>
                </c:pt>
                <c:pt idx="3">
                  <c:v>945</c:v>
                </c:pt>
                <c:pt idx="6">
                  <c:v>906</c:v>
                </c:pt>
                <c:pt idx="9">
                  <c:v>908</c:v>
                </c:pt>
                <c:pt idx="12">
                  <c:v>958</c:v>
                </c:pt>
              </c:numCache>
            </c:numRef>
          </c:val>
          <c:extLst xmlns:c16r2="http://schemas.microsoft.com/office/drawing/2015/06/chart">
            <c:ext xmlns:c16="http://schemas.microsoft.com/office/drawing/2014/chart" uri="{C3380CC4-5D6E-409C-BE32-E72D297353CC}">
              <c16:uniqueId val="{00000004-3D0F-442D-BB69-4076FE9FA2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D0F-442D-BB69-4076FE9FA2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D0F-442D-BB69-4076FE9FA2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2639</c:v>
                </c:pt>
                <c:pt idx="3">
                  <c:v>2714</c:v>
                </c:pt>
                <c:pt idx="6">
                  <c:v>2899</c:v>
                </c:pt>
                <c:pt idx="9">
                  <c:v>3050</c:v>
                </c:pt>
                <c:pt idx="12">
                  <c:v>2991</c:v>
                </c:pt>
              </c:numCache>
            </c:numRef>
          </c:val>
          <c:extLst xmlns:c16r2="http://schemas.microsoft.com/office/drawing/2015/06/chart">
            <c:ext xmlns:c16="http://schemas.microsoft.com/office/drawing/2014/chart" uri="{C3380CC4-5D6E-409C-BE32-E72D297353CC}">
              <c16:uniqueId val="{00000007-3D0F-442D-BB69-4076FE9FA27D}"/>
            </c:ext>
          </c:extLst>
        </c:ser>
        <c:dLbls>
          <c:showLegendKey val="0"/>
          <c:showVal val="0"/>
          <c:showCatName val="0"/>
          <c:showSerName val="0"/>
          <c:showPercent val="0"/>
          <c:showBubbleSize val="0"/>
        </c:dLbls>
        <c:gapWidth val="100"/>
        <c:overlap val="100"/>
        <c:axId val="502057744"/>
        <c:axId val="494307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936</c:v>
                </c:pt>
                <c:pt idx="2">
                  <c:v>#N/A</c:v>
                </c:pt>
                <c:pt idx="3">
                  <c:v>#N/A</c:v>
                </c:pt>
                <c:pt idx="4">
                  <c:v>1053</c:v>
                </c:pt>
                <c:pt idx="5">
                  <c:v>#N/A</c:v>
                </c:pt>
                <c:pt idx="6">
                  <c:v>#N/A</c:v>
                </c:pt>
                <c:pt idx="7">
                  <c:v>1275</c:v>
                </c:pt>
                <c:pt idx="8">
                  <c:v>#N/A</c:v>
                </c:pt>
                <c:pt idx="9">
                  <c:v>#N/A</c:v>
                </c:pt>
                <c:pt idx="10">
                  <c:v>1162</c:v>
                </c:pt>
                <c:pt idx="11">
                  <c:v>#N/A</c:v>
                </c:pt>
                <c:pt idx="12">
                  <c:v>#N/A</c:v>
                </c:pt>
                <c:pt idx="13">
                  <c:v>1024</c:v>
                </c:pt>
                <c:pt idx="14">
                  <c:v>#N/A</c:v>
                </c:pt>
              </c:numCache>
            </c:numRef>
          </c:val>
          <c:smooth val="0"/>
          <c:extLst xmlns:c16r2="http://schemas.microsoft.com/office/drawing/2015/06/chart">
            <c:ext xmlns:c16="http://schemas.microsoft.com/office/drawing/2014/chart" uri="{C3380CC4-5D6E-409C-BE32-E72D297353CC}">
              <c16:uniqueId val="{00000008-3D0F-442D-BB69-4076FE9FA27D}"/>
            </c:ext>
          </c:extLst>
        </c:ser>
        <c:dLbls>
          <c:showLegendKey val="0"/>
          <c:showVal val="0"/>
          <c:showCatName val="0"/>
          <c:showSerName val="0"/>
          <c:showPercent val="0"/>
          <c:showBubbleSize val="0"/>
        </c:dLbls>
        <c:marker val="1"/>
        <c:smooth val="0"/>
        <c:axId val="502057744"/>
        <c:axId val="494307248"/>
      </c:lineChart>
      <c:catAx>
        <c:axId val="50205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307248"/>
        <c:crosses val="autoZero"/>
        <c:auto val="1"/>
        <c:lblAlgn val="ctr"/>
        <c:lblOffset val="100"/>
        <c:tickLblSkip val="1"/>
        <c:tickMarkSkip val="1"/>
        <c:noMultiLvlLbl val="0"/>
      </c:catAx>
      <c:valAx>
        <c:axId val="494307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05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30384</c:v>
                </c:pt>
                <c:pt idx="5">
                  <c:v>31591</c:v>
                </c:pt>
                <c:pt idx="8">
                  <c:v>32461</c:v>
                </c:pt>
                <c:pt idx="11">
                  <c:v>33590</c:v>
                </c:pt>
                <c:pt idx="14">
                  <c:v>33672</c:v>
                </c:pt>
              </c:numCache>
            </c:numRef>
          </c:val>
          <c:extLst xmlns:c16r2="http://schemas.microsoft.com/office/drawing/2015/06/chart">
            <c:ext xmlns:c16="http://schemas.microsoft.com/office/drawing/2014/chart" uri="{C3380CC4-5D6E-409C-BE32-E72D297353CC}">
              <c16:uniqueId val="{00000000-5825-4435-8E0B-3F6AE09BDD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123</c:v>
                </c:pt>
                <c:pt idx="5">
                  <c:v>111</c:v>
                </c:pt>
                <c:pt idx="8">
                  <c:v>172</c:v>
                </c:pt>
                <c:pt idx="11">
                  <c:v>316</c:v>
                </c:pt>
                <c:pt idx="14">
                  <c:v>296</c:v>
                </c:pt>
              </c:numCache>
            </c:numRef>
          </c:val>
          <c:extLst xmlns:c16r2="http://schemas.microsoft.com/office/drawing/2015/06/chart">
            <c:ext xmlns:c16="http://schemas.microsoft.com/office/drawing/2014/chart" uri="{C3380CC4-5D6E-409C-BE32-E72D297353CC}">
              <c16:uniqueId val="{00000001-5825-4435-8E0B-3F6AE09BDD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13569</c:v>
                </c:pt>
                <c:pt idx="5">
                  <c:v>14431</c:v>
                </c:pt>
                <c:pt idx="8">
                  <c:v>15562</c:v>
                </c:pt>
                <c:pt idx="11">
                  <c:v>16480</c:v>
                </c:pt>
                <c:pt idx="14">
                  <c:v>17189</c:v>
                </c:pt>
              </c:numCache>
            </c:numRef>
          </c:val>
          <c:extLst xmlns:c16r2="http://schemas.microsoft.com/office/drawing/2015/06/chart">
            <c:ext xmlns:c16="http://schemas.microsoft.com/office/drawing/2014/chart" uri="{C3380CC4-5D6E-409C-BE32-E72D297353CC}">
              <c16:uniqueId val="{00000002-5825-4435-8E0B-3F6AE09BDD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825-4435-8E0B-3F6AE09BDD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825-4435-8E0B-3F6AE09BDD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25-4435-8E0B-3F6AE09BDD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3558</c:v>
                </c:pt>
                <c:pt idx="3">
                  <c:v>3208</c:v>
                </c:pt>
                <c:pt idx="6">
                  <c:v>2819</c:v>
                </c:pt>
                <c:pt idx="9">
                  <c:v>2611</c:v>
                </c:pt>
                <c:pt idx="12">
                  <c:v>2386</c:v>
                </c:pt>
              </c:numCache>
            </c:numRef>
          </c:val>
          <c:extLst xmlns:c16r2="http://schemas.microsoft.com/office/drawing/2015/06/chart">
            <c:ext xmlns:c16="http://schemas.microsoft.com/office/drawing/2014/chart" uri="{C3380CC4-5D6E-409C-BE32-E72D297353CC}">
              <c16:uniqueId val="{00000006-5825-4435-8E0B-3F6AE09BDD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475</c:v>
                </c:pt>
                <c:pt idx="3">
                  <c:v>754</c:v>
                </c:pt>
                <c:pt idx="6">
                  <c:v>1061</c:v>
                </c:pt>
                <c:pt idx="9">
                  <c:v>1204</c:v>
                </c:pt>
                <c:pt idx="12">
                  <c:v>1053</c:v>
                </c:pt>
              </c:numCache>
            </c:numRef>
          </c:val>
          <c:extLst xmlns:c16r2="http://schemas.microsoft.com/office/drawing/2015/06/chart">
            <c:ext xmlns:c16="http://schemas.microsoft.com/office/drawing/2014/chart" uri="{C3380CC4-5D6E-409C-BE32-E72D297353CC}">
              <c16:uniqueId val="{00000007-5825-4435-8E0B-3F6AE09BDD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12667</c:v>
                </c:pt>
                <c:pt idx="3">
                  <c:v>12576</c:v>
                </c:pt>
                <c:pt idx="6">
                  <c:v>12124</c:v>
                </c:pt>
                <c:pt idx="9">
                  <c:v>12172</c:v>
                </c:pt>
                <c:pt idx="12">
                  <c:v>11872</c:v>
                </c:pt>
              </c:numCache>
            </c:numRef>
          </c:val>
          <c:extLst xmlns:c16r2="http://schemas.microsoft.com/office/drawing/2015/06/chart">
            <c:ext xmlns:c16="http://schemas.microsoft.com/office/drawing/2014/chart" uri="{C3380CC4-5D6E-409C-BE32-E72D297353CC}">
              <c16:uniqueId val="{00000008-5825-4435-8E0B-3F6AE09BDD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9-5825-4435-8E0B-3F6AE09BDD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29651</c:v>
                </c:pt>
                <c:pt idx="3">
                  <c:v>31192</c:v>
                </c:pt>
                <c:pt idx="6">
                  <c:v>31459</c:v>
                </c:pt>
                <c:pt idx="9">
                  <c:v>31428</c:v>
                </c:pt>
                <c:pt idx="12">
                  <c:v>30794</c:v>
                </c:pt>
              </c:numCache>
            </c:numRef>
          </c:val>
          <c:extLst xmlns:c16r2="http://schemas.microsoft.com/office/drawing/2015/06/chart">
            <c:ext xmlns:c16="http://schemas.microsoft.com/office/drawing/2014/chart" uri="{C3380CC4-5D6E-409C-BE32-E72D297353CC}">
              <c16:uniqueId val="{0000000A-5825-4435-8E0B-3F6AE09BDD62}"/>
            </c:ext>
          </c:extLst>
        </c:ser>
        <c:dLbls>
          <c:showLegendKey val="0"/>
          <c:showVal val="0"/>
          <c:showCatName val="0"/>
          <c:showSerName val="0"/>
          <c:showPercent val="0"/>
          <c:showBubbleSize val="0"/>
        </c:dLbls>
        <c:gapWidth val="100"/>
        <c:overlap val="100"/>
        <c:axId val="410870832"/>
        <c:axId val="410870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2284</c:v>
                </c:pt>
                <c:pt idx="2">
                  <c:v>#N/A</c:v>
                </c:pt>
                <c:pt idx="3">
                  <c:v>#N/A</c:v>
                </c:pt>
                <c:pt idx="4">
                  <c:v>1599</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825-4435-8E0B-3F6AE09BDD62}"/>
            </c:ext>
          </c:extLst>
        </c:ser>
        <c:dLbls>
          <c:showLegendKey val="0"/>
          <c:showVal val="0"/>
          <c:showCatName val="0"/>
          <c:showSerName val="0"/>
          <c:showPercent val="0"/>
          <c:showBubbleSize val="0"/>
        </c:dLbls>
        <c:marker val="1"/>
        <c:smooth val="0"/>
        <c:axId val="410870832"/>
        <c:axId val="410870048"/>
      </c:lineChart>
      <c:catAx>
        <c:axId val="41087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0870048"/>
        <c:crosses val="autoZero"/>
        <c:auto val="1"/>
        <c:lblAlgn val="ctr"/>
        <c:lblOffset val="100"/>
        <c:tickLblSkip val="1"/>
        <c:tickMarkSkip val="1"/>
        <c:noMultiLvlLbl val="0"/>
      </c:catAx>
      <c:valAx>
        <c:axId val="410870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870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4041</c:v>
                </c:pt>
                <c:pt idx="1">
                  <c:v>4312</c:v>
                </c:pt>
                <c:pt idx="2">
                  <c:v>4336</c:v>
                </c:pt>
              </c:numCache>
            </c:numRef>
          </c:val>
          <c:extLst xmlns:c16r2="http://schemas.microsoft.com/office/drawing/2015/06/chart">
            <c:ext xmlns:c16="http://schemas.microsoft.com/office/drawing/2014/chart" uri="{C3380CC4-5D6E-409C-BE32-E72D297353CC}">
              <c16:uniqueId val="{00000000-4AAB-4599-A0FC-AB67C1FF71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2792</c:v>
                </c:pt>
                <c:pt idx="1">
                  <c:v>2802</c:v>
                </c:pt>
                <c:pt idx="2">
                  <c:v>2569</c:v>
                </c:pt>
              </c:numCache>
            </c:numRef>
          </c:val>
          <c:extLst xmlns:c16r2="http://schemas.microsoft.com/office/drawing/2015/06/chart">
            <c:ext xmlns:c16="http://schemas.microsoft.com/office/drawing/2014/chart" uri="{C3380CC4-5D6E-409C-BE32-E72D297353CC}">
              <c16:uniqueId val="{00000001-4AAB-4599-A0FC-AB67C1FF71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10260</c:v>
                </c:pt>
                <c:pt idx="1">
                  <c:v>10781</c:v>
                </c:pt>
                <c:pt idx="2">
                  <c:v>11651</c:v>
                </c:pt>
              </c:numCache>
            </c:numRef>
          </c:val>
          <c:extLst xmlns:c16r2="http://schemas.microsoft.com/office/drawing/2015/06/chart">
            <c:ext xmlns:c16="http://schemas.microsoft.com/office/drawing/2014/chart" uri="{C3380CC4-5D6E-409C-BE32-E72D297353CC}">
              <c16:uniqueId val="{00000002-4AAB-4599-A0FC-AB67C1FF7112}"/>
            </c:ext>
          </c:extLst>
        </c:ser>
        <c:dLbls>
          <c:showLegendKey val="0"/>
          <c:showVal val="0"/>
          <c:showCatName val="0"/>
          <c:showSerName val="0"/>
          <c:showPercent val="0"/>
          <c:showBubbleSize val="0"/>
        </c:dLbls>
        <c:gapWidth val="120"/>
        <c:overlap val="100"/>
        <c:axId val="410877104"/>
        <c:axId val="410873184"/>
      </c:barChart>
      <c:catAx>
        <c:axId val="41087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0873184"/>
        <c:crosses val="autoZero"/>
        <c:auto val="1"/>
        <c:lblAlgn val="ctr"/>
        <c:lblOffset val="100"/>
        <c:tickLblSkip val="1"/>
        <c:tickMarkSkip val="1"/>
        <c:noMultiLvlLbl val="0"/>
      </c:catAx>
      <c:valAx>
        <c:axId val="4108731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087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一般会計の元利償還金は、</a:t>
          </a:r>
          <a:r>
            <a:rPr kumimoji="1" lang="ja-JP" altLang="en-US" sz="1100">
              <a:solidFill>
                <a:schemeClr val="dk1"/>
              </a:solidFill>
              <a:effectLst/>
              <a:latin typeface="+mn-lt"/>
              <a:ea typeface="+mn-ea"/>
              <a:cs typeface="+mn-cs"/>
            </a:rPr>
            <a:t>任意繰上償還の影響等により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となっている。今後は令和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年度以降に借り入れた災害復旧事業債の償還が開始されることから、高水準で推移すると予想される。　</a:t>
          </a:r>
          <a:endParaRPr lang="ja-JP" altLang="ja-JP" sz="1400">
            <a:effectLst/>
          </a:endParaRPr>
        </a:p>
        <a:p>
          <a:r>
            <a:rPr kumimoji="1" lang="ja-JP" altLang="ja-JP" sz="1100">
              <a:solidFill>
                <a:schemeClr val="dk1"/>
              </a:solidFill>
              <a:effectLst/>
              <a:latin typeface="+mn-lt"/>
              <a:ea typeface="+mn-ea"/>
              <a:cs typeface="+mn-cs"/>
            </a:rPr>
            <a:t>　公営企業における地方債の償還に対する繰入金は水道事業</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下水道事業</a:t>
          </a:r>
          <a:r>
            <a:rPr kumimoji="1" lang="ja-JP" altLang="en-US" sz="1100">
              <a:solidFill>
                <a:schemeClr val="dk1"/>
              </a:solidFill>
              <a:effectLst/>
              <a:latin typeface="+mn-lt"/>
              <a:ea typeface="+mn-ea"/>
              <a:cs typeface="+mn-cs"/>
            </a:rPr>
            <a:t>共に増</a:t>
          </a:r>
          <a:r>
            <a:rPr kumimoji="1" lang="ja-JP" altLang="ja-JP" sz="1100">
              <a:solidFill>
                <a:schemeClr val="dk1"/>
              </a:solidFill>
              <a:effectLst/>
              <a:latin typeface="+mn-lt"/>
              <a:ea typeface="+mn-ea"/>
              <a:cs typeface="+mn-cs"/>
            </a:rPr>
            <a:t>となっており、全体としては、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百万円の増となっている。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現在行っている災害復旧事業に伴い、償還額の増による数値の悪化は避けられない状況であるため、今後は事業の選択をするとともに、交付税措置のある起債の活用に努める。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当該数値無し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a:t>
          </a:r>
          <a:r>
            <a:rPr kumimoji="1" lang="ja-JP" altLang="en-US" sz="1100">
              <a:solidFill>
                <a:schemeClr val="dk1"/>
              </a:solidFill>
              <a:effectLst/>
              <a:latin typeface="+mn-lt"/>
              <a:ea typeface="+mn-ea"/>
              <a:cs typeface="+mn-cs"/>
            </a:rPr>
            <a:t>緊急自然災害防止対策事業債等が増加したものの、災害復旧事業債や臨時財政対策債を繰上償還したことにより</a:t>
          </a:r>
          <a:r>
            <a:rPr kumimoji="1" lang="en-US" altLang="ja-JP" sz="1100">
              <a:solidFill>
                <a:schemeClr val="dk1"/>
              </a:solidFill>
              <a:effectLst/>
              <a:latin typeface="+mn-lt"/>
              <a:ea typeface="+mn-ea"/>
              <a:cs typeface="+mn-cs"/>
            </a:rPr>
            <a:t>634</a:t>
          </a:r>
          <a:r>
            <a:rPr kumimoji="1" lang="ja-JP" altLang="ja-JP" sz="1100">
              <a:solidFill>
                <a:schemeClr val="dk1"/>
              </a:solidFill>
              <a:effectLst/>
              <a:latin typeface="+mn-lt"/>
              <a:ea typeface="+mn-ea"/>
              <a:cs typeface="+mn-cs"/>
            </a:rPr>
            <a:t>百万円減</a:t>
          </a:r>
          <a:r>
            <a:rPr kumimoji="1" lang="ja-JP" altLang="en-US" sz="1100">
              <a:solidFill>
                <a:schemeClr val="dk1"/>
              </a:solidFill>
              <a:effectLst/>
              <a:latin typeface="+mn-lt"/>
              <a:ea typeface="+mn-ea"/>
              <a:cs typeface="+mn-cs"/>
            </a:rPr>
            <a:t>となった。その他についても前年度より減となっており</a:t>
          </a:r>
          <a:r>
            <a:rPr kumimoji="1" lang="ja-JP" altLang="ja-JP" sz="1100">
              <a:solidFill>
                <a:schemeClr val="dk1"/>
              </a:solidFill>
              <a:effectLst/>
              <a:latin typeface="+mn-lt"/>
              <a:ea typeface="+mn-ea"/>
              <a:cs typeface="+mn-cs"/>
            </a:rPr>
            <a:t>、将来負担額は、</a:t>
          </a:r>
          <a:r>
            <a:rPr kumimoji="1" lang="en-US" altLang="ja-JP" sz="1100">
              <a:solidFill>
                <a:schemeClr val="dk1"/>
              </a:solidFill>
              <a:effectLst/>
              <a:latin typeface="+mn-lt"/>
              <a:ea typeface="+mn-ea"/>
              <a:cs typeface="+mn-cs"/>
            </a:rPr>
            <a:t>1,310</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充当可能基金はふるさと応援寄付金による地域振興基金の</a:t>
          </a:r>
          <a:r>
            <a:rPr kumimoji="1" lang="ja-JP" altLang="ja-JP" sz="1100">
              <a:solidFill>
                <a:schemeClr val="dk1"/>
              </a:solidFill>
              <a:effectLst/>
              <a:latin typeface="+mn-lt"/>
              <a:ea typeface="+mn-ea"/>
              <a:cs typeface="+mn-cs"/>
            </a:rPr>
            <a:t>積立増等により、</a:t>
          </a:r>
          <a:r>
            <a:rPr kumimoji="1" lang="en-US" altLang="ja-JP" sz="1100">
              <a:solidFill>
                <a:schemeClr val="dk1"/>
              </a:solidFill>
              <a:effectLst/>
              <a:latin typeface="+mn-lt"/>
              <a:ea typeface="+mn-ea"/>
              <a:cs typeface="+mn-cs"/>
            </a:rPr>
            <a:t>709</a:t>
          </a:r>
          <a:r>
            <a:rPr kumimoji="1" lang="ja-JP" altLang="ja-JP" sz="1100">
              <a:solidFill>
                <a:schemeClr val="dk1"/>
              </a:solidFill>
              <a:effectLst/>
              <a:latin typeface="+mn-lt"/>
              <a:ea typeface="+mn-ea"/>
              <a:cs typeface="+mn-cs"/>
            </a:rPr>
            <a:t>百万円増となり、充当可能財源等は、</a:t>
          </a:r>
          <a:r>
            <a:rPr kumimoji="1" lang="en-US" altLang="ja-JP" sz="1100">
              <a:solidFill>
                <a:schemeClr val="dk1"/>
              </a:solidFill>
              <a:effectLst/>
              <a:latin typeface="+mn-lt"/>
              <a:ea typeface="+mn-ea"/>
              <a:cs typeface="+mn-cs"/>
            </a:rPr>
            <a:t>771</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今後は災害復旧事業債の借入に伴い、将来負担比率の増が見込まれるため、その他の事業については投資事業を厳密に精査し、起債額の抑制に努めつつ、基金の適切な一括運用の運用益により減債基金への積立等を行い後年度の償還に備え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普通交付税において創設された臨時財政対策債償還基金費を積み立てたほか、ふるさと応援寄附金等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地域振興基金へ積み立</a:t>
          </a:r>
          <a:r>
            <a:rPr kumimoji="1" lang="ja-JP" altLang="en-US" sz="1100">
              <a:solidFill>
                <a:schemeClr val="dk1"/>
              </a:solidFill>
              <a:effectLst/>
              <a:latin typeface="+mn-lt"/>
              <a:ea typeface="+mn-ea"/>
              <a:cs typeface="+mn-cs"/>
            </a:rPr>
            <a:t>てた。さらに、</a:t>
          </a:r>
          <a:r>
            <a:rPr kumimoji="1" lang="ja-JP" altLang="ja-JP" sz="1100">
              <a:solidFill>
                <a:schemeClr val="dk1"/>
              </a:solidFill>
              <a:effectLst/>
              <a:latin typeface="+mn-lt"/>
              <a:ea typeface="+mn-ea"/>
              <a:cs typeface="+mn-cs"/>
            </a:rPr>
            <a:t>施設の老朽化対策等に向けて公共施設等整備基金</a:t>
          </a:r>
          <a:r>
            <a:rPr kumimoji="1" lang="ja-JP" altLang="en-US" sz="1100">
              <a:solidFill>
                <a:schemeClr val="dk1"/>
              </a:solidFill>
              <a:effectLst/>
              <a:latin typeface="+mn-lt"/>
              <a:ea typeface="+mn-ea"/>
              <a:cs typeface="+mn-cs"/>
            </a:rPr>
            <a:t>への積み立てや森林整備のための譲与税を森林環境譲与税基金へ積み立てたことが</a:t>
          </a:r>
          <a:r>
            <a:rPr kumimoji="1" lang="ja-JP" altLang="ja-JP" sz="1100">
              <a:solidFill>
                <a:schemeClr val="dk1"/>
              </a:solidFill>
              <a:effectLst/>
              <a:latin typeface="+mn-lt"/>
              <a:ea typeface="+mn-ea"/>
              <a:cs typeface="+mn-cs"/>
            </a:rPr>
            <a:t>基金全体の増の主な要因である。災害復旧事業により多額の事業費が必要となっているが、特別交付税の増額交付等や災害復旧を優先するため事業を一部中止したことにより、取崩し額を抑えることができ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災害からの復旧・復興は</a:t>
          </a:r>
          <a:r>
            <a:rPr kumimoji="1" lang="ja-JP" altLang="en-US" sz="1100">
              <a:solidFill>
                <a:schemeClr val="dk1"/>
              </a:solidFill>
              <a:effectLst/>
              <a:latin typeface="+mn-lt"/>
              <a:ea typeface="+mn-ea"/>
              <a:cs typeface="+mn-cs"/>
            </a:rPr>
            <a:t>今後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程度</a:t>
          </a:r>
          <a:r>
            <a:rPr kumimoji="1" lang="ja-JP" altLang="ja-JP" sz="1100">
              <a:solidFill>
                <a:schemeClr val="dk1"/>
              </a:solidFill>
              <a:effectLst/>
              <a:latin typeface="+mn-lt"/>
              <a:ea typeface="+mn-ea"/>
              <a:cs typeface="+mn-cs"/>
            </a:rPr>
            <a:t>かかることが予想され、その間多額の一般財源が必要となる見込みである。また、復旧が終息に向かえば現在凍結している大型事業の再開も予定している。よって、今後基金の取崩しが増加することが考えられる。</a:t>
          </a:r>
          <a:endParaRPr lang="ja-JP" altLang="ja-JP" sz="1400">
            <a:effectLst/>
          </a:endParaRPr>
        </a:p>
        <a:p>
          <a:r>
            <a:rPr kumimoji="1" lang="ja-JP" altLang="ja-JP" sz="1100">
              <a:solidFill>
                <a:schemeClr val="dk1"/>
              </a:solidFill>
              <a:effectLst/>
              <a:latin typeface="+mn-lt"/>
              <a:ea typeface="+mn-ea"/>
              <a:cs typeface="+mn-cs"/>
            </a:rPr>
            <a:t>　ふるさと応援寄附金への取り組みや、交付税措置のある起債の活用等、可能な限り財源の確保に努めるとともに、最小限の支出となるように事業を精査していく。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　　</a:t>
          </a:r>
          <a:r>
            <a:rPr lang="ja-JP" altLang="ja-JP" sz="1100">
              <a:solidFill>
                <a:schemeClr val="dk1"/>
              </a:solidFill>
              <a:effectLst/>
              <a:latin typeface="+mn-lt"/>
              <a:ea typeface="+mn-ea"/>
              <a:cs typeface="+mn-cs"/>
            </a:rPr>
            <a:t>朝倉市における教育施設、庁舎施設、福祉施設その他公共施設の整備に資するため</a:t>
          </a:r>
          <a:endParaRPr lang="ja-JP" altLang="ja-JP" sz="1400">
            <a:effectLst/>
          </a:endParaRPr>
        </a:p>
        <a:p>
          <a:r>
            <a:rPr kumimoji="1" lang="ja-JP" altLang="ja-JP" sz="1100">
              <a:solidFill>
                <a:schemeClr val="dk1"/>
              </a:solidFill>
              <a:effectLst/>
              <a:latin typeface="+mn-lt"/>
              <a:ea typeface="+mn-ea"/>
              <a:cs typeface="+mn-cs"/>
            </a:rPr>
            <a:t>　・地域振興基金　　　　　</a:t>
          </a:r>
          <a:r>
            <a:rPr lang="ja-JP" altLang="ja-JP" sz="1100">
              <a:solidFill>
                <a:schemeClr val="dk1"/>
              </a:solidFill>
              <a:effectLst/>
              <a:latin typeface="+mn-lt"/>
              <a:ea typeface="+mn-ea"/>
              <a:cs typeface="+mn-cs"/>
            </a:rPr>
            <a:t>地域振興の促進と事業の円滑な実施を図るため</a:t>
          </a:r>
          <a:endParaRPr lang="ja-JP" altLang="ja-JP" sz="1400">
            <a:effectLst/>
          </a:endParaRPr>
        </a:p>
        <a:p>
          <a:r>
            <a:rPr kumimoji="1" lang="ja-JP" altLang="ja-JP" sz="1100">
              <a:solidFill>
                <a:schemeClr val="dk1"/>
              </a:solidFill>
              <a:effectLst/>
              <a:latin typeface="+mn-lt"/>
              <a:ea typeface="+mn-ea"/>
              <a:cs typeface="+mn-cs"/>
            </a:rPr>
            <a:t>　・まちづくり振興基金　　</a:t>
          </a:r>
          <a:r>
            <a:rPr lang="ja-JP" altLang="ja-JP" sz="1100">
              <a:solidFill>
                <a:schemeClr val="dk1"/>
              </a:solidFill>
              <a:effectLst/>
              <a:latin typeface="+mn-lt"/>
              <a:ea typeface="+mn-ea"/>
              <a:cs typeface="+mn-cs"/>
            </a:rPr>
            <a:t>市民の連帯の強化及び市民主体による地域振興を図り、明るく豊かなまちづくりに資するため</a:t>
          </a:r>
          <a:endParaRPr lang="ja-JP" altLang="ja-JP" sz="1400">
            <a:effectLst/>
          </a:endParaRPr>
        </a:p>
        <a:p>
          <a:r>
            <a:rPr lang="ja-JP" altLang="ja-JP" sz="1100">
              <a:solidFill>
                <a:schemeClr val="dk1"/>
              </a:solidFill>
              <a:effectLst/>
              <a:latin typeface="+mn-lt"/>
              <a:ea typeface="+mn-ea"/>
              <a:cs typeface="+mn-cs"/>
            </a:rPr>
            <a:t>　・小石原川ダム水源地域整備基金　　小石原川ダムに係る水源地域の生活環境等の整備事業に要する経費に充てるため</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年度及び</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年度に受け入れたふるさと応援寄附金を地方創生等の事業や返礼品等の経費に充当するため約</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億円を取り崩した一方で、令</a:t>
          </a:r>
          <a:endParaRPr lang="ja-JP" altLang="ja-JP" sz="1400">
            <a:effectLst/>
          </a:endParaRPr>
        </a:p>
        <a:p>
          <a:r>
            <a:rPr kumimoji="1" lang="ja-JP" altLang="ja-JP" sz="1100">
              <a:solidFill>
                <a:schemeClr val="dk1"/>
              </a:solidFill>
              <a:effectLst/>
              <a:latin typeface="+mn-lt"/>
              <a:ea typeface="+mn-ea"/>
              <a:cs typeface="+mn-cs"/>
            </a:rPr>
            <a:t>　　　　　　　　　　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年度のふるさと応援寄附金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24.9</a:t>
          </a:r>
          <a:r>
            <a:rPr kumimoji="1" lang="ja-JP" altLang="ja-JP" sz="1100">
              <a:solidFill>
                <a:schemeClr val="dk1"/>
              </a:solidFill>
              <a:effectLst/>
              <a:latin typeface="+mn-lt"/>
              <a:ea typeface="+mn-ea"/>
              <a:cs typeface="+mn-cs"/>
            </a:rPr>
            <a:t>億円を積み立てたことにより増加している。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　　今後の職員用</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の更新やシステム更新費用、施設整備等のため約</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億円の積立を行ったため増加している。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・小石原川ダム水源地域整備基金　　小石原川ダム関連事業として約</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億円の取崩しを行ったため減少している。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・地域振興基金　　多様化する地域のニーズに対応するための各種事業に必要な財源として、計画的に積立を行う。</a:t>
          </a:r>
          <a:endParaRPr lang="ja-JP" altLang="ja-JP" sz="1400">
            <a:effectLst/>
          </a:endParaRPr>
        </a:p>
        <a:p>
          <a:r>
            <a:rPr kumimoji="1" lang="ja-JP" altLang="ja-JP" sz="1100">
              <a:solidFill>
                <a:schemeClr val="dk1"/>
              </a:solidFill>
              <a:effectLst/>
              <a:latin typeface="+mn-lt"/>
              <a:ea typeface="+mn-ea"/>
              <a:cs typeface="+mn-cs"/>
            </a:rPr>
            <a:t>　・公共施設等整備基金　　施設の老朽化対応に加え、概ね５年に１度のＰＣ更新や、情報システムの更新に多額の費用を要するため、計画的に積立を行う。</a:t>
          </a:r>
          <a:endParaRPr lang="ja-JP" altLang="ja-JP" sz="1400">
            <a:effectLst/>
          </a:endParaRPr>
        </a:p>
        <a:p>
          <a:r>
            <a:rPr kumimoji="1" lang="ja-JP" altLang="ja-JP" sz="1100">
              <a:solidFill>
                <a:schemeClr val="dk1"/>
              </a:solidFill>
              <a:effectLst/>
              <a:latin typeface="+mn-lt"/>
              <a:ea typeface="+mn-ea"/>
              <a:cs typeface="+mn-cs"/>
            </a:rPr>
            <a:t>　・小石原川ダム水源地域整備基金　　小石原川ダム関連事業が令和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年度をもって終了することから、基金の廃止を予定している。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取崩しが不要であったことに加えて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災害寄附金等を積み立てた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前年度と比較して増となった。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今後も災害復旧事業を行う必要があるが、特別交付税や寄付金等の財源確保が難しいことから、財源として財政調整基金に依存することが想定される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歳出の抑制や新たな財源の確保に努め、財政調整基金の取崩しを最低限に抑える。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繰上償還の財源として取崩しを実施したため前年度と比較して減となった。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今後災害復旧事業債等の起債の償還が増加するため、将来負担を少しでも削減できるよう計画的に繰上償還等を行うための財源として活用する。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0.52</a:t>
          </a:r>
          <a:r>
            <a:rPr kumimoji="1" lang="ja-JP" altLang="ja-JP" sz="1100">
              <a:solidFill>
                <a:schemeClr val="dk1"/>
              </a:solidFill>
              <a:effectLst/>
              <a:latin typeface="+mn-lt"/>
              <a:ea typeface="+mn-ea"/>
              <a:cs typeface="+mn-cs"/>
            </a:rPr>
            <a:t>で、昨年と変わらず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159657</xdr:rowOff>
    </xdr:from>
    <xdr:to>
      <xdr:col>23</xdr:col>
      <xdr:colOff>133350</xdr:colOff>
      <xdr:row>39</xdr:row>
      <xdr:rowOff>57150</xdr:rowOff>
    </xdr:to>
    <xdr:cxnSp macro="">
      <xdr:nvCxnSpPr>
        <xdr:cNvPr id="71" name="直線コネクタ 70">
          <a:extLst>
            <a:ext uri="{FF2B5EF4-FFF2-40B4-BE49-F238E27FC236}">
              <a16:creationId xmlns="" xmlns:a16="http://schemas.microsoft.com/office/drawing/2014/main" id="{00000000-0008-0000-0300-000047000000}"/>
            </a:ext>
          </a:extLst>
        </xdr:cNvPr>
        <xdr:cNvCxnSpPr/>
      </xdr:nvCxnSpPr>
      <xdr:spPr>
        <a:xfrm>
          <a:off x="4114800" y="667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159657</xdr:rowOff>
    </xdr:from>
    <xdr:to>
      <xdr:col>19</xdr:col>
      <xdr:colOff>133350</xdr:colOff>
      <xdr:row>38</xdr:row>
      <xdr:rowOff>159657</xdr:rowOff>
    </xdr:to>
    <xdr:cxnSp macro="">
      <xdr:nvCxnSpPr>
        <xdr:cNvPr id="74" name="直線コネクタ 73">
          <a:extLst>
            <a:ext uri="{FF2B5EF4-FFF2-40B4-BE49-F238E27FC236}">
              <a16:creationId xmlns="" xmlns:a16="http://schemas.microsoft.com/office/drawing/2014/main" id="{00000000-0008-0000-0300-00004A000000}"/>
            </a:ext>
          </a:extLst>
        </xdr:cNvPr>
        <xdr:cNvCxnSpPr/>
      </xdr:nvCxnSpPr>
      <xdr:spPr>
        <a:xfrm>
          <a:off x="3225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 xmlns:a16="http://schemas.microsoft.com/office/drawing/2014/main"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58255</xdr:rowOff>
    </xdr:from>
    <xdr:ext cx="736600" cy="259045"/>
    <xdr:sp macro="" textlink="">
      <xdr:nvSpPr>
        <xdr:cNvPr id="76" name="テキスト ボックス 75">
          <a:extLst>
            <a:ext uri="{FF2B5EF4-FFF2-40B4-BE49-F238E27FC236}">
              <a16:creationId xmlns="" xmlns:a16="http://schemas.microsoft.com/office/drawing/2014/main" id="{00000000-0008-0000-0300-00004C000000}"/>
            </a:ext>
          </a:extLst>
        </xdr:cNvPr>
        <xdr:cNvSpPr txBox="1"/>
      </xdr:nvSpPr>
      <xdr:spPr>
        <a:xfrm>
          <a:off x="3733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159657</xdr:rowOff>
    </xdr:from>
    <xdr:to>
      <xdr:col>15</xdr:col>
      <xdr:colOff>82550</xdr:colOff>
      <xdr:row>38</xdr:row>
      <xdr:rowOff>159657</xdr:rowOff>
    </xdr:to>
    <xdr:cxnSp macro="">
      <xdr:nvCxnSpPr>
        <xdr:cNvPr id="77" name="直線コネクタ 76">
          <a:extLst>
            <a:ext uri="{FF2B5EF4-FFF2-40B4-BE49-F238E27FC236}">
              <a16:creationId xmlns="" xmlns:a16="http://schemas.microsoft.com/office/drawing/2014/main" id="{00000000-0008-0000-0300-00004D000000}"/>
            </a:ext>
          </a:extLst>
        </xdr:cNvPr>
        <xdr:cNvCxnSpPr/>
      </xdr:nvCxnSpPr>
      <xdr:spPr>
        <a:xfrm>
          <a:off x="2336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39</xdr:row>
      <xdr:rowOff>22678</xdr:rowOff>
    </xdr:to>
    <xdr:cxnSp macro="">
      <xdr:nvCxnSpPr>
        <xdr:cNvPr id="80" name="直線コネクタ 79">
          <a:extLst>
            <a:ext uri="{FF2B5EF4-FFF2-40B4-BE49-F238E27FC236}">
              <a16:creationId xmlns="" xmlns:a16="http://schemas.microsoft.com/office/drawing/2014/main" id="{00000000-0008-0000-0300-000050000000}"/>
            </a:ext>
          </a:extLst>
        </xdr:cNvPr>
        <xdr:cNvCxnSpPr/>
      </xdr:nvCxnSpPr>
      <xdr:spPr>
        <a:xfrm flipV="1">
          <a:off x="1447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127199</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955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127199</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1066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91" name="財政力該当値テキスト">
          <a:extLst>
            <a:ext uri="{FF2B5EF4-FFF2-40B4-BE49-F238E27FC236}">
              <a16:creationId xmlns="" xmlns:a16="http://schemas.microsoft.com/office/drawing/2014/main" id="{00000000-0008-0000-0300-00005B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108857</xdr:rowOff>
    </xdr:from>
    <xdr:to>
      <xdr:col>19</xdr:col>
      <xdr:colOff>184150</xdr:colOff>
      <xdr:row>39</xdr:row>
      <xdr:rowOff>39007</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4064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49184</xdr:rowOff>
    </xdr:from>
    <xdr:ext cx="7366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3733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108857</xdr:rowOff>
    </xdr:from>
    <xdr:to>
      <xdr:col>15</xdr:col>
      <xdr:colOff>133350</xdr:colOff>
      <xdr:row>39</xdr:row>
      <xdr:rowOff>39007</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3175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49184</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2844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108857</xdr:rowOff>
    </xdr:from>
    <xdr:to>
      <xdr:col>11</xdr:col>
      <xdr:colOff>82550</xdr:colOff>
      <xdr:row>39</xdr:row>
      <xdr:rowOff>39007</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2286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49184</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955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98" name="楕円 97">
          <a:extLst>
            <a:ext uri="{FF2B5EF4-FFF2-40B4-BE49-F238E27FC236}">
              <a16:creationId xmlns="" xmlns:a16="http://schemas.microsoft.com/office/drawing/2014/main" id="{00000000-0008-0000-0300-000062000000}"/>
            </a:ext>
          </a:extLst>
        </xdr:cNvPr>
        <xdr:cNvSpPr/>
      </xdr:nvSpPr>
      <xdr:spPr>
        <a:xfrm>
          <a:off x="1397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83655</xdr:rowOff>
    </xdr:from>
    <xdr:ext cx="762000" cy="259045"/>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066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経常収支比率は前年度比</a:t>
          </a:r>
          <a:r>
            <a:rPr kumimoji="1" lang="en-US" altLang="ja-JP" sz="1100">
              <a:solidFill>
                <a:sysClr val="windowText" lastClr="000000"/>
              </a:solidFill>
              <a:effectLst/>
              <a:latin typeface="+mn-lt"/>
              <a:ea typeface="+mn-ea"/>
              <a:cs typeface="+mn-cs"/>
            </a:rPr>
            <a:t>6.2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86.3</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これは、分母（歳入）となる普通交付税や臨時財政対策債が臨時経済対策費や臨時財政対策債償還基金費の追加交付等により、令和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年度に限って増えたことが主な要因となっている。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今後、更に災害復旧事業債の償還が増えることから、人件費や物件費といった経常経費のより一層の圧縮に努める。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113347</xdr:rowOff>
    </xdr:from>
    <xdr:to>
      <xdr:col>23</xdr:col>
      <xdr:colOff>133350</xdr:colOff>
      <xdr:row>63</xdr:row>
      <xdr:rowOff>144463</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flipV="1">
          <a:off x="4114800" y="10571797"/>
          <a:ext cx="838200" cy="3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1922</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144463</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3225800" y="1085532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53975</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2336800" y="107467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86678</xdr:rowOff>
    </xdr:from>
    <xdr:to>
      <xdr:col>11</xdr:col>
      <xdr:colOff>31750</xdr:colOff>
      <xdr:row>62</xdr:row>
      <xdr:rowOff>116840</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1447800" y="1071657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62547</xdr:rowOff>
    </xdr:from>
    <xdr:to>
      <xdr:col>23</xdr:col>
      <xdr:colOff>184150</xdr:colOff>
      <xdr:row>61</xdr:row>
      <xdr:rowOff>164147</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9022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79074</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036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8590</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1098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35878</xdr:rowOff>
    </xdr:from>
    <xdr:to>
      <xdr:col>7</xdr:col>
      <xdr:colOff>31750</xdr:colOff>
      <xdr:row>62</xdr:row>
      <xdr:rowOff>137478</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1397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147655</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九州北部豪雨災害等の関連事業対応に伴い、前倒し採用、任期付職員採用により職員数が多くなっている。また、物件費においても、災害廃棄物処理や令和元年以降のふるさと応援寄付金の増に伴う必要経費の増によ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年度以降、類似団体平均を上回る数値となっている。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今後も災害復旧事業を継続して行う必要があり、人件費・物件費の大幅な減額は見込まれないものの、職員定数の計画の見直しや災害復旧事業の精査等を行い最大限の適正化を図る。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40740</xdr:rowOff>
    </xdr:from>
    <xdr:to>
      <xdr:col>23</xdr:col>
      <xdr:colOff>133350</xdr:colOff>
      <xdr:row>84</xdr:row>
      <xdr:rowOff>41577</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114800" y="14442540"/>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110515</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4169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41577</xdr:rowOff>
    </xdr:from>
    <xdr:to>
      <xdr:col>19</xdr:col>
      <xdr:colOff>133350</xdr:colOff>
      <xdr:row>84</xdr:row>
      <xdr:rowOff>58468</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flipV="1">
          <a:off x="3225800" y="1444337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81311</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3968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25643</xdr:rowOff>
    </xdr:from>
    <xdr:to>
      <xdr:col>15</xdr:col>
      <xdr:colOff>82550</xdr:colOff>
      <xdr:row>84</xdr:row>
      <xdr:rowOff>58468</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4427443"/>
          <a:ext cx="889000" cy="3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147424</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1519</xdr:rowOff>
    </xdr:from>
    <xdr:to>
      <xdr:col>11</xdr:col>
      <xdr:colOff>31750</xdr:colOff>
      <xdr:row>84</xdr:row>
      <xdr:rowOff>25643</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4231869"/>
          <a:ext cx="889000" cy="1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113281</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108374</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161390</xdr:rowOff>
    </xdr:from>
    <xdr:to>
      <xdr:col>23</xdr:col>
      <xdr:colOff>184150</xdr:colOff>
      <xdr:row>84</xdr:row>
      <xdr:rowOff>91540</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43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133467</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436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162227</xdr:rowOff>
    </xdr:from>
    <xdr:to>
      <xdr:col>19</xdr:col>
      <xdr:colOff>184150</xdr:colOff>
      <xdr:row>84</xdr:row>
      <xdr:rowOff>92377</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4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77154</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447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7668</xdr:rowOff>
    </xdr:from>
    <xdr:to>
      <xdr:col>15</xdr:col>
      <xdr:colOff>133350</xdr:colOff>
      <xdr:row>84</xdr:row>
      <xdr:rowOff>109268</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4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94045</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449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146293</xdr:rowOff>
    </xdr:from>
    <xdr:to>
      <xdr:col>11</xdr:col>
      <xdr:colOff>82550</xdr:colOff>
      <xdr:row>84</xdr:row>
      <xdr:rowOff>76443</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437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61220</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446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122169</xdr:rowOff>
    </xdr:from>
    <xdr:to>
      <xdr:col>7</xdr:col>
      <xdr:colOff>31750</xdr:colOff>
      <xdr:row>83</xdr:row>
      <xdr:rowOff>52319</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41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37096</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42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年度に国家公務員の制度に準じて、給与制度の総合的見直しを実施し、前年度に比べて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ポイント改善（</a:t>
          </a:r>
          <a:r>
            <a:rPr kumimoji="1" lang="en-US" altLang="ja-JP" sz="1100">
              <a:solidFill>
                <a:schemeClr val="dk1"/>
              </a:solidFill>
              <a:effectLst/>
              <a:latin typeface="+mn-lt"/>
              <a:ea typeface="+mn-ea"/>
              <a:cs typeface="+mn-cs"/>
            </a:rPr>
            <a:t>102.1→100.8</a:t>
          </a:r>
          <a:r>
            <a:rPr kumimoji="1" lang="ja-JP" altLang="ja-JP" sz="1100">
              <a:solidFill>
                <a:schemeClr val="dk1"/>
              </a:solidFill>
              <a:effectLst/>
              <a:latin typeface="+mn-lt"/>
              <a:ea typeface="+mn-ea"/>
              <a:cs typeface="+mn-cs"/>
            </a:rPr>
            <a:t>）し、それ以降、平成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年７月九州北部豪雨災害対応のために任期付職員を採用するなど、職員数は増加する中、採用・退職、経験年数に係る職員構成の変動が影響し、平成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年度には前年度比</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ポイント下降（</a:t>
          </a:r>
          <a:r>
            <a:rPr kumimoji="1" lang="en-US" altLang="ja-JP" sz="1100">
              <a:solidFill>
                <a:schemeClr val="dk1"/>
              </a:solidFill>
              <a:effectLst/>
              <a:latin typeface="+mn-lt"/>
              <a:ea typeface="+mn-ea"/>
              <a:cs typeface="+mn-cs"/>
            </a:rPr>
            <a:t>100.8→99.0</a:t>
          </a:r>
          <a:r>
            <a:rPr kumimoji="1" lang="ja-JP" altLang="ja-JP" sz="1100">
              <a:solidFill>
                <a:schemeClr val="dk1"/>
              </a:solidFill>
              <a:effectLst/>
              <a:latin typeface="+mn-lt"/>
              <a:ea typeface="+mn-ea"/>
              <a:cs typeface="+mn-cs"/>
            </a:rPr>
            <a:t>）し、その後は、</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前半の数値で推移している。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は、職員構成の変動によ</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99.2→99.3</a:t>
          </a:r>
          <a:r>
            <a:rPr kumimoji="1" lang="ja-JP" altLang="ja-JP" sz="1100">
              <a:solidFill>
                <a:schemeClr val="dk1"/>
              </a:solidFill>
              <a:effectLst/>
              <a:latin typeface="+mn-lt"/>
              <a:ea typeface="+mn-ea"/>
              <a:cs typeface="+mn-cs"/>
            </a:rPr>
            <a:t>）上昇しているが、引き続き、職員構成の変動による影響が生じるものと考えられる。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68036</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4401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3512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月の九州北部豪雨により、他の地方自治体等から職員派遣の支援を受けているものの、十分ではない。そこで、膨大な業務に対応するため、一時的に職員定数の特例を設け</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人増員した。</a:t>
          </a:r>
          <a:endParaRPr lang="ja-JP" altLang="ja-JP" sz="1100">
            <a:effectLst/>
          </a:endParaRPr>
        </a:p>
        <a:p>
          <a:r>
            <a:rPr kumimoji="1" lang="ja-JP" altLang="ja-JP" sz="1000">
              <a:solidFill>
                <a:schemeClr val="dk1"/>
              </a:solidFill>
              <a:effectLst/>
              <a:latin typeface="+mn-lt"/>
              <a:ea typeface="+mn-ea"/>
              <a:cs typeface="+mn-cs"/>
            </a:rPr>
            <a:t>　したがって、復旧・復興業務の目途が付くまでの間は、特例定数の範囲内で正規職員の増員採用や任期付職員の採用等を行い業務に対応しているところであり、一定数の職員増が見込まれる。</a:t>
          </a:r>
          <a:endParaRPr lang="ja-JP" altLang="ja-JP" sz="1100">
            <a:effectLst/>
          </a:endParaRPr>
        </a:p>
        <a:p>
          <a:r>
            <a:rPr kumimoji="1" lang="ja-JP" altLang="ja-JP" sz="1000">
              <a:solidFill>
                <a:schemeClr val="dk1"/>
              </a:solidFill>
              <a:effectLst/>
              <a:latin typeface="+mn-lt"/>
              <a:ea typeface="+mn-ea"/>
              <a:cs typeface="+mn-cs"/>
            </a:rPr>
            <a:t>　このような状況において、令和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日現在の職員数は</a:t>
          </a:r>
          <a:r>
            <a:rPr kumimoji="1" lang="en-US" altLang="ja-JP" sz="1000">
              <a:solidFill>
                <a:schemeClr val="dk1"/>
              </a:solidFill>
              <a:effectLst/>
              <a:latin typeface="+mn-lt"/>
              <a:ea typeface="+mn-ea"/>
              <a:cs typeface="+mn-cs"/>
            </a:rPr>
            <a:t>532</a:t>
          </a:r>
          <a:r>
            <a:rPr kumimoji="1" lang="ja-JP" altLang="ja-JP" sz="1000">
              <a:solidFill>
                <a:schemeClr val="dk1"/>
              </a:solidFill>
              <a:effectLst/>
              <a:latin typeface="+mn-lt"/>
              <a:ea typeface="+mn-ea"/>
              <a:cs typeface="+mn-cs"/>
            </a:rPr>
            <a:t>人（前年度比＋</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人）となっている。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153851</xdr:rowOff>
    </xdr:from>
    <xdr:to>
      <xdr:col>81</xdr:col>
      <xdr:colOff>44450</xdr:colOff>
      <xdr:row>61</xdr:row>
      <xdr:rowOff>167640</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061230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36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136616</xdr:rowOff>
    </xdr:from>
    <xdr:to>
      <xdr:col>77</xdr:col>
      <xdr:colOff>44450</xdr:colOff>
      <xdr:row>61</xdr:row>
      <xdr:rowOff>153851</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05950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98697</xdr:rowOff>
    </xdr:from>
    <xdr:to>
      <xdr:col>72</xdr:col>
      <xdr:colOff>203200</xdr:colOff>
      <xdr:row>61</xdr:row>
      <xdr:rowOff>136616</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1055714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137842</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45841</xdr:rowOff>
    </xdr:from>
    <xdr:to>
      <xdr:col>68</xdr:col>
      <xdr:colOff>152400</xdr:colOff>
      <xdr:row>61</xdr:row>
      <xdr:rowOff>98697</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10504291"/>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103051</xdr:rowOff>
    </xdr:from>
    <xdr:to>
      <xdr:col>77</xdr:col>
      <xdr:colOff>95250</xdr:colOff>
      <xdr:row>62</xdr:row>
      <xdr:rowOff>33201</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85816</xdr:rowOff>
    </xdr:from>
    <xdr:to>
      <xdr:col>73</xdr:col>
      <xdr:colOff>44450</xdr:colOff>
      <xdr:row>62</xdr:row>
      <xdr:rowOff>15966</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743</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47897</xdr:rowOff>
    </xdr:from>
    <xdr:to>
      <xdr:col>68</xdr:col>
      <xdr:colOff>203200</xdr:colOff>
      <xdr:row>61</xdr:row>
      <xdr:rowOff>149497</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134274</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166491</xdr:rowOff>
    </xdr:from>
    <xdr:to>
      <xdr:col>64</xdr:col>
      <xdr:colOff>152400</xdr:colOff>
      <xdr:row>61</xdr:row>
      <xdr:rowOff>96641</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106818</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実質公債費比率は</a:t>
          </a:r>
          <a:r>
            <a:rPr kumimoji="1" lang="en-US" altLang="ja-JP" sz="1100">
              <a:solidFill>
                <a:sysClr val="windowText" lastClr="000000"/>
              </a:solidFill>
              <a:effectLst/>
              <a:latin typeface="+mn-lt"/>
              <a:ea typeface="+mn-ea"/>
              <a:cs typeface="+mn-cs"/>
            </a:rPr>
            <a:t>9.2</a:t>
          </a:r>
          <a:r>
            <a:rPr kumimoji="1" lang="ja-JP" altLang="ja-JP" sz="1100">
              <a:solidFill>
                <a:sysClr val="windowText" lastClr="000000"/>
              </a:solidFill>
              <a:effectLst/>
              <a:latin typeface="+mn-lt"/>
              <a:ea typeface="+mn-ea"/>
              <a:cs typeface="+mn-cs"/>
            </a:rPr>
            <a:t>％となり、前年と比べて</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これは、災害復旧事業等の災害関連事業の起債の償還が増加しているものの、任意繰上償還を行ったことで、分子となる償還額が減少したことに加え、分母となる標準財政規模が普通交付税の追加交付等の影響で増加しているため、単年度比率が減少したことが主な要因で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また、現在行っている災害復旧事業に伴い、償還額の増が見込まれるため数値の悪化は避けられない状況である。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今後は事業の選択をするとともに、交付税措置のある起債の活用に努める。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 xmlns:a16="http://schemas.microsoft.com/office/drawing/2014/main"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 xmlns:a16="http://schemas.microsoft.com/office/drawing/2014/main"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41628</xdr:rowOff>
    </xdr:from>
    <xdr:to>
      <xdr:col>81</xdr:col>
      <xdr:colOff>44450</xdr:colOff>
      <xdr:row>43</xdr:row>
      <xdr:rowOff>68439</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flipV="1">
          <a:off x="16179800" y="74139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17938</xdr:rowOff>
    </xdr:from>
    <xdr:ext cx="762000" cy="259045"/>
    <xdr:sp macro="" textlink="">
      <xdr:nvSpPr>
        <xdr:cNvPr id="385" name="公債費負担の状況平均値テキスト">
          <a:extLst>
            <a:ext uri="{FF2B5EF4-FFF2-40B4-BE49-F238E27FC236}">
              <a16:creationId xmlns="" xmlns:a16="http://schemas.microsoft.com/office/drawing/2014/main" id="{00000000-0008-0000-0300-000081010000}"/>
            </a:ext>
          </a:extLst>
        </xdr:cNvPr>
        <xdr:cNvSpPr txBox="1"/>
      </xdr:nvSpPr>
      <xdr:spPr>
        <a:xfrm>
          <a:off x="17106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 xmlns:a16="http://schemas.microsoft.com/office/drawing/2014/main"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159455</xdr:rowOff>
    </xdr:from>
    <xdr:to>
      <xdr:col>77</xdr:col>
      <xdr:colOff>44450</xdr:colOff>
      <xdr:row>43</xdr:row>
      <xdr:rowOff>68439</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a:off x="15290800" y="73603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159455</xdr:rowOff>
    </xdr:to>
    <xdr:cxnSp macro="">
      <xdr:nvCxnSpPr>
        <xdr:cNvPr id="390" name="直線コネクタ 389">
          <a:extLst>
            <a:ext uri="{FF2B5EF4-FFF2-40B4-BE49-F238E27FC236}">
              <a16:creationId xmlns="" xmlns:a16="http://schemas.microsoft.com/office/drawing/2014/main" id="{00000000-0008-0000-0300-000086010000}"/>
            </a:ext>
          </a:extLst>
        </xdr:cNvPr>
        <xdr:cNvCxnSpPr/>
      </xdr:nvCxnSpPr>
      <xdr:spPr>
        <a:xfrm>
          <a:off x="14401800" y="726651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72972</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909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65617</xdr:rowOff>
    </xdr:to>
    <xdr:cxnSp macro="">
      <xdr:nvCxnSpPr>
        <xdr:cNvPr id="393" name="直線コネクタ 392">
          <a:extLst>
            <a:ext uri="{FF2B5EF4-FFF2-40B4-BE49-F238E27FC236}">
              <a16:creationId xmlns="" xmlns:a16="http://schemas.microsoft.com/office/drawing/2014/main" id="{00000000-0008-0000-0300-000089010000}"/>
            </a:ext>
          </a:extLst>
        </xdr:cNvPr>
        <xdr:cNvCxnSpPr/>
      </xdr:nvCxnSpPr>
      <xdr:spPr>
        <a:xfrm>
          <a:off x="13512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 xmlns:a16="http://schemas.microsoft.com/office/drawing/2014/main"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3131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4" name="公債費負担の状況該当値テキスト">
          <a:extLst>
            <a:ext uri="{FF2B5EF4-FFF2-40B4-BE49-F238E27FC236}">
              <a16:creationId xmlns="" xmlns:a16="http://schemas.microsoft.com/office/drawing/2014/main" id="{00000000-0008-0000-0300-000094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17639</xdr:rowOff>
    </xdr:from>
    <xdr:to>
      <xdr:col>77</xdr:col>
      <xdr:colOff>95250</xdr:colOff>
      <xdr:row>43</xdr:row>
      <xdr:rowOff>119239</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6129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104016</xdr:rowOff>
    </xdr:from>
    <xdr:ext cx="7366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5798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108655</xdr:rowOff>
    </xdr:from>
    <xdr:to>
      <xdr:col>73</xdr:col>
      <xdr:colOff>44450</xdr:colOff>
      <xdr:row>43</xdr:row>
      <xdr:rowOff>38805</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5240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23582</xdr:rowOff>
    </xdr:from>
    <xdr:ext cx="7620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4909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9" name="楕円 408">
          <a:extLst>
            <a:ext uri="{FF2B5EF4-FFF2-40B4-BE49-F238E27FC236}">
              <a16:creationId xmlns="" xmlns:a16="http://schemas.microsoft.com/office/drawing/2014/main" id="{00000000-0008-0000-0300-000099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11" name="楕円 410">
          <a:extLst>
            <a:ext uri="{FF2B5EF4-FFF2-40B4-BE49-F238E27FC236}">
              <a16:creationId xmlns="" xmlns:a16="http://schemas.microsoft.com/office/drawing/2014/main" id="{00000000-0008-0000-0300-00009B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昨年度同様に、将来負担比率は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となった。これは緊急自然災害防止対策事業債</a:t>
          </a:r>
          <a:r>
            <a:rPr kumimoji="1" lang="ja-JP" altLang="en-US" sz="1100">
              <a:solidFill>
                <a:schemeClr val="dk1"/>
              </a:solidFill>
              <a:effectLst/>
              <a:latin typeface="+mn-lt"/>
              <a:ea typeface="+mn-ea"/>
              <a:cs typeface="+mn-cs"/>
            </a:rPr>
            <a:t>や公共施設等適正管理推進事業債</a:t>
          </a:r>
          <a:r>
            <a:rPr kumimoji="1" lang="ja-JP" altLang="ja-JP" sz="1100">
              <a:solidFill>
                <a:schemeClr val="dk1"/>
              </a:solidFill>
              <a:effectLst/>
              <a:latin typeface="+mn-lt"/>
              <a:ea typeface="+mn-ea"/>
              <a:cs typeface="+mn-cs"/>
            </a:rPr>
            <a:t>の増等があったものの、充当可能財源である基金（公共施設等整備基金、地域振興基金等）の増や交付税措置率の高い起債の借入を行っていることが主な要因である。現在行っている災害復旧事業に伴い、地方債の現在高の増や充当可能基金の減が見込まれるため数値の悪化は避けられない状況である。今後は事業の選択をするとともに、交付税措置のある起債の活用等により、将来負担比率の悪化を抑え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 xmlns:a16="http://schemas.microsoft.com/office/drawing/2014/main"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144639</xdr:rowOff>
    </xdr:from>
    <xdr:to>
      <xdr:col>68</xdr:col>
      <xdr:colOff>152400</xdr:colOff>
      <xdr:row>15</xdr:row>
      <xdr:rowOff>48260</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flipV="1">
          <a:off x="13512800" y="2544939"/>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149030</xdr:rowOff>
    </xdr:from>
    <xdr:ext cx="762000" cy="259045"/>
    <xdr:sp macro="" textlink="">
      <xdr:nvSpPr>
        <xdr:cNvPr id="447" name="将来負担の状況平均値テキスト">
          <a:extLst>
            <a:ext uri="{FF2B5EF4-FFF2-40B4-BE49-F238E27FC236}">
              <a16:creationId xmlns="" xmlns:a16="http://schemas.microsoft.com/office/drawing/2014/main" id="{00000000-0008-0000-0300-0000BF010000}"/>
            </a:ext>
          </a:extLst>
        </xdr:cNvPr>
        <xdr:cNvSpPr txBox="1"/>
      </xdr:nvSpPr>
      <xdr:spPr>
        <a:xfrm>
          <a:off x="17106900" y="2549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56444</xdr:rowOff>
    </xdr:from>
    <xdr:to>
      <xdr:col>73</xdr:col>
      <xdr:colOff>44450</xdr:colOff>
      <xdr:row>15</xdr:row>
      <xdr:rowOff>158044</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93839</xdr:rowOff>
    </xdr:from>
    <xdr:to>
      <xdr:col>68</xdr:col>
      <xdr:colOff>203200</xdr:colOff>
      <xdr:row>15</xdr:row>
      <xdr:rowOff>23989</xdr:rowOff>
    </xdr:to>
    <xdr:sp macro="" textlink="">
      <xdr:nvSpPr>
        <xdr:cNvPr id="462" name="楕円 461">
          <a:extLst>
            <a:ext uri="{FF2B5EF4-FFF2-40B4-BE49-F238E27FC236}">
              <a16:creationId xmlns="" xmlns:a16="http://schemas.microsoft.com/office/drawing/2014/main" id="{00000000-0008-0000-0300-0000CE010000}"/>
            </a:ext>
          </a:extLst>
        </xdr:cNvPr>
        <xdr:cNvSpPr/>
      </xdr:nvSpPr>
      <xdr:spPr>
        <a:xfrm>
          <a:off x="14351000" y="24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34166</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4020800" y="226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3462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国勢調査統計事業がなかったこと等により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ポイントの減と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復旧・復興業務の目途が付くまでの間は、特例定数の範囲内で正規職員の増員採用や任期付職員の採用等を行い、業務に対応していく必要があるため経費の増が見込まれるが、定数管理の徹底を図り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145288</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6459220"/>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38</xdr:row>
      <xdr:rowOff>145288</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6349492"/>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25671</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36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14986</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14986</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6303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81297</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94488</xdr:rowOff>
    </xdr:from>
    <xdr:to>
      <xdr:col>20</xdr:col>
      <xdr:colOff>38100</xdr:colOff>
      <xdr:row>39</xdr:row>
      <xdr:rowOff>24638</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スクール構想による保守経費等の増があるものの</a:t>
          </a:r>
          <a:r>
            <a:rPr kumimoji="1" lang="ja-JP" altLang="ja-JP" sz="1100">
              <a:solidFill>
                <a:schemeClr val="dk1"/>
              </a:solidFill>
              <a:effectLst/>
              <a:latin typeface="+mn-lt"/>
              <a:ea typeface="+mn-ea"/>
              <a:cs typeface="+mn-cs"/>
            </a:rPr>
            <a:t>、普通交付税の追加交付等による一時的な歳入の経常的一般財源等の伸びによる影響で前年度比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ポイントの減となり類似団体平均を下回っている。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今後も公共施設の適正維持とともに、管理方法を含めた事業費の見直し等コスト削減に努める。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17</xdr:row>
      <xdr:rowOff>26307</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5671800" y="2864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26307</xdr:rowOff>
    </xdr:from>
    <xdr:to>
      <xdr:col>78</xdr:col>
      <xdr:colOff>69850</xdr:colOff>
      <xdr:row>17</xdr:row>
      <xdr:rowOff>167821</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flipV="1">
          <a:off x="14782800" y="2940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18143</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flipV="1">
          <a:off x="13893800" y="3082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137886</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flipV="1">
          <a:off x="13004800" y="31042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68234</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87284</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57348</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87086</xdr:rowOff>
    </xdr:from>
    <xdr:to>
      <xdr:col>65</xdr:col>
      <xdr:colOff>53975</xdr:colOff>
      <xdr:row>19</xdr:row>
      <xdr:rowOff>17236</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2954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2013</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前年度と比較すると令和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障がい福祉サービス事業</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子ども医療給付費</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増があるものの、普通交付税の追加交付等による一時的な歳入の経常的一般財源等の伸びによる影響で</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ポイントの減となっており、類似団体平均を下回っている。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今後も各福祉制度の受給増により扶助費の増嵩が想定されるため、審査等の適正化を進め、歳出抑制に努める。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129286</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flipV="1">
          <a:off x="3987800" y="94950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23131</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452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129286</xdr:rowOff>
    </xdr:from>
    <xdr:to>
      <xdr:col>19</xdr:col>
      <xdr:colOff>187325</xdr:colOff>
      <xdr:row>56</xdr:row>
      <xdr:rowOff>85852</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flipV="1">
          <a:off x="3098800" y="95590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147574</xdr:rowOff>
    </xdr:from>
    <xdr:to>
      <xdr:col>15</xdr:col>
      <xdr:colOff>98425</xdr:colOff>
      <xdr:row>56</xdr:row>
      <xdr:rowOff>85852</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5773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148861</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55</xdr:row>
      <xdr:rowOff>147574</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559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14478</xdr:rowOff>
    </xdr:from>
    <xdr:to>
      <xdr:col>24</xdr:col>
      <xdr:colOff>76200</xdr:colOff>
      <xdr:row>55</xdr:row>
      <xdr:rowOff>116078</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31005</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78486</xdr:rowOff>
    </xdr:from>
    <xdr:to>
      <xdr:col>20</xdr:col>
      <xdr:colOff>38100</xdr:colOff>
      <xdr:row>56</xdr:row>
      <xdr:rowOff>8636</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18813</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27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35052</xdr:rowOff>
    </xdr:from>
    <xdr:to>
      <xdr:col>15</xdr:col>
      <xdr:colOff>149225</xdr:colOff>
      <xdr:row>56</xdr:row>
      <xdr:rowOff>136652</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146829</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96774</xdr:rowOff>
    </xdr:from>
    <xdr:to>
      <xdr:col>11</xdr:col>
      <xdr:colOff>60325</xdr:colOff>
      <xdr:row>56</xdr:row>
      <xdr:rowOff>26924</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37101</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78486</xdr:rowOff>
    </xdr:from>
    <xdr:to>
      <xdr:col>6</xdr:col>
      <xdr:colOff>171450</xdr:colOff>
      <xdr:row>56</xdr:row>
      <xdr:rowOff>8636</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18813</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下水道事業が特別会計</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公営企業会計へ移行したことに伴い費用区分が「繰出金」から「補助費等」へ変更になった平成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年度から引き続き類似団体平均を下回っている。</a:t>
          </a:r>
          <a:endParaRPr lang="ja-JP" altLang="ja-JP">
            <a:effectLst/>
          </a:endParaRPr>
        </a:p>
        <a:p>
          <a:r>
            <a:rPr kumimoji="1" lang="ja-JP" altLang="ja-JP" sz="1100">
              <a:solidFill>
                <a:schemeClr val="dk1"/>
              </a:solidFill>
              <a:effectLst/>
              <a:latin typeface="+mn-lt"/>
              <a:ea typeface="+mn-ea"/>
              <a:cs typeface="+mn-cs"/>
            </a:rPr>
            <a:t>　後期高齢者医療事業、介護保険事業の特別会計への繰出金は増加傾向にあるため、事業見直し等により繰出金の抑制を図り、普通会計の負担を減らしていく必要がある。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61685</xdr:rowOff>
    </xdr:from>
    <xdr:to>
      <xdr:col>82</xdr:col>
      <xdr:colOff>107950</xdr:colOff>
      <xdr:row>56</xdr:row>
      <xdr:rowOff>127000</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flipV="1">
          <a:off x="15671800" y="96628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a:extLst>
            <a:ext uri="{FF2B5EF4-FFF2-40B4-BE49-F238E27FC236}">
              <a16:creationId xmlns="" xmlns:a16="http://schemas.microsoft.com/office/drawing/2014/main" id="{00000000-0008-0000-0400-0000FA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127000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4782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127000</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a:off x="13893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72770</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4401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127000</xdr:rowOff>
    </xdr:to>
    <xdr:cxnSp macro="">
      <xdr:nvCxnSpPr>
        <xdr:cNvPr id="258" name="直線コネクタ 257">
          <a:extLst>
            <a:ext uri="{FF2B5EF4-FFF2-40B4-BE49-F238E27FC236}">
              <a16:creationId xmlns="" xmlns:a16="http://schemas.microsoft.com/office/drawing/2014/main" id="{00000000-0008-0000-0400-000002010000}"/>
            </a:ext>
          </a:extLst>
        </xdr:cNvPr>
        <xdr:cNvCxnSpPr/>
      </xdr:nvCxnSpPr>
      <xdr:spPr>
        <a:xfrm>
          <a:off x="13004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10885</xdr:rowOff>
    </xdr:from>
    <xdr:to>
      <xdr:col>82</xdr:col>
      <xdr:colOff>158750</xdr:colOff>
      <xdr:row>56</xdr:row>
      <xdr:rowOff>112485</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6459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27412</xdr:rowOff>
    </xdr:from>
    <xdr:ext cx="762000" cy="259045"/>
    <xdr:sp macro="" textlink="">
      <xdr:nvSpPr>
        <xdr:cNvPr id="269" name="その他該当値テキスト">
          <a:extLst>
            <a:ext uri="{FF2B5EF4-FFF2-40B4-BE49-F238E27FC236}">
              <a16:creationId xmlns="" xmlns:a16="http://schemas.microsoft.com/office/drawing/2014/main" id="{00000000-0008-0000-0400-00000D010000}"/>
            </a:ext>
          </a:extLst>
        </xdr:cNvPr>
        <xdr:cNvSpPr txBox="1"/>
      </xdr:nvSpPr>
      <xdr:spPr>
        <a:xfrm>
          <a:off x="16598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補助費等に係る経常収支比率は、広域ごみ処理運営及び公債費負担金の増等</a:t>
          </a:r>
          <a:r>
            <a:rPr kumimoji="1" lang="ja-JP" altLang="en-US" sz="1100">
              <a:solidFill>
                <a:schemeClr val="dk1"/>
              </a:solidFill>
              <a:effectLst/>
              <a:latin typeface="+mn-lt"/>
              <a:ea typeface="+mn-ea"/>
              <a:cs typeface="+mn-cs"/>
            </a:rPr>
            <a:t>があるが</a:t>
          </a:r>
          <a:r>
            <a:rPr kumimoji="1" lang="ja-JP" altLang="ja-JP" sz="1100">
              <a:solidFill>
                <a:schemeClr val="dk1"/>
              </a:solidFill>
              <a:effectLst/>
              <a:latin typeface="+mn-lt"/>
              <a:ea typeface="+mn-ea"/>
              <a:cs typeface="+mn-cs"/>
            </a:rPr>
            <a:t>、普通交付税の追加交付等による</a:t>
          </a:r>
          <a:r>
            <a:rPr kumimoji="1" lang="ja-JP" altLang="en-US" sz="1100">
              <a:solidFill>
                <a:schemeClr val="dk1"/>
              </a:solidFill>
              <a:effectLst/>
              <a:latin typeface="+mn-lt"/>
              <a:ea typeface="+mn-ea"/>
              <a:cs typeface="+mn-cs"/>
            </a:rPr>
            <a:t>一時的な歳入の</a:t>
          </a:r>
          <a:r>
            <a:rPr kumimoji="1" lang="ja-JP" altLang="ja-JP" sz="1100">
              <a:solidFill>
                <a:schemeClr val="dk1"/>
              </a:solidFill>
              <a:effectLst/>
              <a:latin typeface="+mn-lt"/>
              <a:ea typeface="+mn-ea"/>
              <a:cs typeface="+mn-cs"/>
            </a:rPr>
            <a:t>経常的一般財源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の伸び</a:t>
          </a:r>
          <a:r>
            <a:rPr kumimoji="1" lang="ja-JP" altLang="en-US" sz="1100">
              <a:solidFill>
                <a:schemeClr val="dk1"/>
              </a:solidFill>
              <a:effectLst/>
              <a:latin typeface="+mn-lt"/>
              <a:ea typeface="+mn-ea"/>
              <a:cs typeface="+mn-cs"/>
            </a:rPr>
            <a:t>による影響で</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改善している。</a:t>
          </a:r>
          <a:endParaRPr lang="ja-JP" altLang="ja-JP" sz="1400">
            <a:effectLst/>
          </a:endParaRPr>
        </a:p>
        <a:p>
          <a:r>
            <a:rPr kumimoji="1" lang="ja-JP" altLang="ja-JP" sz="1100">
              <a:solidFill>
                <a:schemeClr val="dk1"/>
              </a:solidFill>
              <a:effectLst/>
              <a:latin typeface="+mn-lt"/>
              <a:ea typeface="+mn-ea"/>
              <a:cs typeface="+mn-cs"/>
            </a:rPr>
            <a:t>　今後も補助金交付団体の精査、現行補助金の廃止・縮小も含めた補助金交付基準の見直し、特別会計や一部事務組合の歳出見直しによる繰出金縮減等行い、歳出の適正化に努める。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46990</xdr:rowOff>
    </xdr:from>
    <xdr:to>
      <xdr:col>82</xdr:col>
      <xdr:colOff>107950</xdr:colOff>
      <xdr:row>38</xdr:row>
      <xdr:rowOff>69850</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5671800" y="65620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a:extLst>
            <a:ext uri="{FF2B5EF4-FFF2-40B4-BE49-F238E27FC236}">
              <a16:creationId xmlns="" xmlns:a16="http://schemas.microsoft.com/office/drawing/2014/main" id="{00000000-0008-0000-0400-000032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64135</xdr:rowOff>
    </xdr:from>
    <xdr:to>
      <xdr:col>78</xdr:col>
      <xdr:colOff>69850</xdr:colOff>
      <xdr:row>38</xdr:row>
      <xdr:rowOff>69850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4782800" y="65792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5290800" y="624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64135</xdr:rowOff>
    </xdr:from>
    <xdr:to>
      <xdr:col>73</xdr:col>
      <xdr:colOff>180975</xdr:colOff>
      <xdr:row>38</xdr:row>
      <xdr:rowOff>81280</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3893800" y="65792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86995</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3004800" y="6596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64592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139717</xdr:rowOff>
    </xdr:from>
    <xdr:ext cx="762000" cy="259045"/>
    <xdr:sp macro="" textlink="">
      <xdr:nvSpPr>
        <xdr:cNvPr id="325" name="補助費等該当値テキスト">
          <a:extLst>
            <a:ext uri="{FF2B5EF4-FFF2-40B4-BE49-F238E27FC236}">
              <a16:creationId xmlns="" xmlns:a16="http://schemas.microsoft.com/office/drawing/2014/main" id="{00000000-0008-0000-0400-000045010000}"/>
            </a:ext>
          </a:extLst>
        </xdr:cNvPr>
        <xdr:cNvSpPr txBox="1"/>
      </xdr:nvSpPr>
      <xdr:spPr>
        <a:xfrm>
          <a:off x="165989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19050</xdr:rowOff>
    </xdr:from>
    <xdr:to>
      <xdr:col>78</xdr:col>
      <xdr:colOff>120650</xdr:colOff>
      <xdr:row>38</xdr:row>
      <xdr:rowOff>120650</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5621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105427</xdr:rowOff>
    </xdr:from>
    <xdr:ext cx="7366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290800" y="662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13335</xdr:rowOff>
    </xdr:from>
    <xdr:to>
      <xdr:col>74</xdr:col>
      <xdr:colOff>31750</xdr:colOff>
      <xdr:row>38</xdr:row>
      <xdr:rowOff>114935</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7320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99712</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401800" y="661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36195</xdr:rowOff>
    </xdr:from>
    <xdr:to>
      <xdr:col>65</xdr:col>
      <xdr:colOff>53975</xdr:colOff>
      <xdr:row>38</xdr:row>
      <xdr:rowOff>137795</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9540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122572</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623800" y="66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ポイントの減となって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って</a:t>
          </a:r>
          <a:r>
            <a:rPr kumimoji="1" lang="ja-JP" altLang="en-US" sz="1100">
              <a:solidFill>
                <a:schemeClr val="dk1"/>
              </a:solidFill>
              <a:effectLst/>
              <a:latin typeface="+mn-lt"/>
              <a:ea typeface="+mn-ea"/>
              <a:cs typeface="+mn-cs"/>
            </a:rPr>
            <a:t>いる。要因として、</a:t>
          </a:r>
          <a:r>
            <a:rPr kumimoji="1" lang="ja-JP" altLang="ja-JP" sz="1100">
              <a:solidFill>
                <a:schemeClr val="dk1"/>
              </a:solidFill>
              <a:effectLst/>
              <a:latin typeface="+mn-lt"/>
              <a:ea typeface="+mn-ea"/>
              <a:cs typeface="+mn-cs"/>
            </a:rPr>
            <a:t>災害復旧事業債</a:t>
          </a:r>
          <a:r>
            <a:rPr kumimoji="1" lang="ja-JP" altLang="en-US" sz="1100">
              <a:solidFill>
                <a:schemeClr val="dk1"/>
              </a:solidFill>
              <a:effectLst/>
              <a:latin typeface="+mn-lt"/>
              <a:ea typeface="+mn-ea"/>
              <a:cs typeface="+mn-cs"/>
            </a:rPr>
            <a:t>の増があるものの、</a:t>
          </a:r>
          <a:r>
            <a:rPr kumimoji="1" lang="ja-JP" altLang="ja-JP" sz="1100">
              <a:solidFill>
                <a:schemeClr val="dk1"/>
              </a:solidFill>
              <a:effectLst/>
              <a:latin typeface="+mn-lt"/>
              <a:ea typeface="+mn-ea"/>
              <a:cs typeface="+mn-cs"/>
            </a:rPr>
            <a:t>普通交付税の追加交付等</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一時的な歳入の経常的一般財源等の伸びによ</a:t>
          </a:r>
          <a:r>
            <a:rPr kumimoji="1" lang="ja-JP" altLang="en-US" sz="1100">
              <a:solidFill>
                <a:schemeClr val="dk1"/>
              </a:solidFill>
              <a:effectLst/>
              <a:latin typeface="+mn-lt"/>
              <a:ea typeface="+mn-ea"/>
              <a:cs typeface="+mn-cs"/>
            </a:rPr>
            <a:t>る影響がある。</a:t>
          </a:r>
          <a:endParaRPr lang="ja-JP" altLang="ja-JP" sz="1400">
            <a:solidFill>
              <a:srgbClr val="FF0000"/>
            </a:solidFill>
            <a:effectLst/>
          </a:endParaRPr>
        </a:p>
        <a:p>
          <a:r>
            <a:rPr kumimoji="1" lang="ja-JP" altLang="ja-JP" sz="1100">
              <a:solidFill>
                <a:schemeClr val="dk1"/>
              </a:solidFill>
              <a:effectLst/>
              <a:latin typeface="+mn-lt"/>
              <a:ea typeface="+mn-ea"/>
              <a:cs typeface="+mn-cs"/>
            </a:rPr>
            <a:t>　今後、災害復旧事業債の償還額の増加が見込まれるため、投資事業を厳密に精査し、起債額の抑制に努める。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45357</xdr:rowOff>
    </xdr:from>
    <xdr:to>
      <xdr:col>24</xdr:col>
      <xdr:colOff>25400</xdr:colOff>
      <xdr:row>77</xdr:row>
      <xdr:rowOff>69850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flipV="1">
          <a:off x="3987800" y="130755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69" name="公債費平均値テキスト">
          <a:extLst>
            <a:ext uri="{FF2B5EF4-FFF2-40B4-BE49-F238E27FC236}">
              <a16:creationId xmlns="" xmlns:a16="http://schemas.microsoft.com/office/drawing/2014/main" id="{00000000-0008-0000-0400-000071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69850</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a:off x="3098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34471</xdr:rowOff>
    </xdr:from>
    <xdr:to>
      <xdr:col>15</xdr:col>
      <xdr:colOff>98425</xdr:colOff>
      <xdr:row>76</xdr:row>
      <xdr:rowOff>165100</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a:off x="2209800" y="13064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140607</xdr:rowOff>
    </xdr:from>
    <xdr:to>
      <xdr:col>11</xdr:col>
      <xdr:colOff>9525</xdr:colOff>
      <xdr:row>76</xdr:row>
      <xdr:rowOff>34471</xdr:rowOff>
    </xdr:to>
    <xdr:cxnSp macro="">
      <xdr:nvCxnSpPr>
        <xdr:cNvPr id="377" name="直線コネクタ 376">
          <a:extLst>
            <a:ext uri="{FF2B5EF4-FFF2-40B4-BE49-F238E27FC236}">
              <a16:creationId xmlns="" xmlns:a16="http://schemas.microsoft.com/office/drawing/2014/main" id="{00000000-0008-0000-0400-000079010000}"/>
            </a:ext>
          </a:extLst>
        </xdr:cNvPr>
        <xdr:cNvCxnSpPr/>
      </xdr:nvCxnSpPr>
      <xdr:spPr>
        <a:xfrm>
          <a:off x="1320800" y="12999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 xmlns:a16="http://schemas.microsoft.com/office/drawing/2014/main"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157134</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939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166007</xdr:rowOff>
    </xdr:from>
    <xdr:to>
      <xdr:col>24</xdr:col>
      <xdr:colOff>76200</xdr:colOff>
      <xdr:row>76</xdr:row>
      <xdr:rowOff>96157</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47752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11084</xdr:rowOff>
    </xdr:from>
    <xdr:ext cx="762000" cy="259045"/>
    <xdr:sp macro="" textlink="">
      <xdr:nvSpPr>
        <xdr:cNvPr id="388" name="公債費該当値テキスト">
          <a:extLst>
            <a:ext uri="{FF2B5EF4-FFF2-40B4-BE49-F238E27FC236}">
              <a16:creationId xmlns="" xmlns:a16="http://schemas.microsoft.com/office/drawing/2014/main" id="{00000000-0008-0000-0400-000084010000}"/>
            </a:ext>
          </a:extLst>
        </xdr:cNvPr>
        <xdr:cNvSpPr txBox="1"/>
      </xdr:nvSpPr>
      <xdr:spPr>
        <a:xfrm>
          <a:off x="49149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155121</xdr:rowOff>
    </xdr:from>
    <xdr:to>
      <xdr:col>11</xdr:col>
      <xdr:colOff>60325</xdr:colOff>
      <xdr:row>76</xdr:row>
      <xdr:rowOff>85271</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2159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95449</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1828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89807</xdr:rowOff>
    </xdr:from>
    <xdr:to>
      <xdr:col>6</xdr:col>
      <xdr:colOff>171450</xdr:colOff>
      <xdr:row>76</xdr:row>
      <xdr:rowOff>19957</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1270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30134</xdr:rowOff>
    </xdr:from>
    <xdr:ext cx="7620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939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公債費を除く経常収支比率は、類似団体平均を下回って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分子となる</a:t>
          </a:r>
          <a:r>
            <a:rPr kumimoji="1" lang="ja-JP" altLang="ja-JP" sz="1100">
              <a:solidFill>
                <a:schemeClr val="dk1"/>
              </a:solidFill>
              <a:effectLst/>
              <a:latin typeface="+mn-lt"/>
              <a:ea typeface="+mn-ea"/>
              <a:cs typeface="+mn-cs"/>
            </a:rPr>
            <a:t>経常経費等一般財源</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費、繰出金等</a:t>
          </a:r>
          <a:r>
            <a:rPr kumimoji="1" lang="ja-JP" altLang="en-US" sz="1100">
              <a:solidFill>
                <a:schemeClr val="dk1"/>
              </a:solidFill>
              <a:effectLst/>
              <a:latin typeface="+mn-lt"/>
              <a:ea typeface="+mn-ea"/>
              <a:cs typeface="+mn-cs"/>
            </a:rPr>
            <a:t>が増となったものの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分母となる</a:t>
          </a:r>
          <a:r>
            <a:rPr kumimoji="1" lang="ja-JP" altLang="ja-JP" sz="1100">
              <a:solidFill>
                <a:schemeClr val="dk1"/>
              </a:solidFill>
              <a:effectLst/>
              <a:latin typeface="+mn-lt"/>
              <a:ea typeface="+mn-ea"/>
              <a:cs typeface="+mn-cs"/>
            </a:rPr>
            <a:t>経常的一般財源等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普通交付税の追加交付等によ</a:t>
          </a:r>
          <a:r>
            <a:rPr kumimoji="1" lang="ja-JP" altLang="en-US" sz="1100">
              <a:solidFill>
                <a:schemeClr val="dk1"/>
              </a:solidFill>
              <a:effectLst/>
              <a:latin typeface="+mn-lt"/>
              <a:ea typeface="+mn-ea"/>
              <a:cs typeface="+mn-cs"/>
            </a:rPr>
            <a:t>り大きく増えたことが</a:t>
          </a:r>
          <a:r>
            <a:rPr kumimoji="1" lang="ja-JP" altLang="ja-JP" sz="1100">
              <a:solidFill>
                <a:schemeClr val="dk1"/>
              </a:solidFill>
              <a:effectLst/>
              <a:latin typeface="+mn-lt"/>
              <a:ea typeface="+mn-ea"/>
              <a:cs typeface="+mn-cs"/>
            </a:rPr>
            <a:t>改善の主な要因となっている。</a:t>
          </a:r>
          <a:endParaRPr lang="ja-JP" altLang="ja-JP" sz="1400">
            <a:effectLst/>
          </a:endParaRPr>
        </a:p>
        <a:p>
          <a:r>
            <a:rPr kumimoji="1" lang="ja-JP" altLang="ja-JP" sz="1100">
              <a:solidFill>
                <a:schemeClr val="dk1"/>
              </a:solidFill>
              <a:effectLst/>
              <a:latin typeface="+mn-lt"/>
              <a:ea typeface="+mn-ea"/>
              <a:cs typeface="+mn-cs"/>
            </a:rPr>
            <a:t>　今後も、施設管理経費の適正化等も踏まえた全市をあげた総合的な事業費の抑制を進め、経常収支の改善に努める。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78</xdr:row>
      <xdr:rowOff>127000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flipV="1">
          <a:off x="15671800" y="1316482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30" name="公債費以外平均値テキスト">
          <a:extLst>
            <a:ext uri="{FF2B5EF4-FFF2-40B4-BE49-F238E27FC236}">
              <a16:creationId xmlns="" xmlns:a16="http://schemas.microsoft.com/office/drawing/2014/main" id="{00000000-0008-0000-0400-0000AE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127000</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4782800" y="13439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78</xdr:row>
      <xdr:rowOff>66039</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3893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113047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4401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27939</xdr:rowOff>
    </xdr:to>
    <xdr:cxnSp macro="">
      <xdr:nvCxnSpPr>
        <xdr:cNvPr id="438" name="直線コネクタ 437">
          <a:extLst>
            <a:ext uri="{FF2B5EF4-FFF2-40B4-BE49-F238E27FC236}">
              <a16:creationId xmlns="" xmlns:a16="http://schemas.microsoft.com/office/drawing/2014/main" id="{00000000-0008-0000-0400-0000B6010000}"/>
            </a:ext>
          </a:extLst>
        </xdr:cNvPr>
        <xdr:cNvCxnSpPr/>
      </xdr:nvCxnSpPr>
      <xdr:spPr>
        <a:xfrm flipV="1">
          <a:off x="13004800" y="13393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 xmlns:a16="http://schemas.microsoft.com/office/drawing/2014/main"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100347</xdr:rowOff>
    </xdr:from>
    <xdr:ext cx="762000" cy="259045"/>
    <xdr:sp macro="" textlink="">
      <xdr:nvSpPr>
        <xdr:cNvPr id="449" name="公債費以外該当値テキスト">
          <a:extLst>
            <a:ext uri="{FF2B5EF4-FFF2-40B4-BE49-F238E27FC236}">
              <a16:creationId xmlns="" xmlns:a16="http://schemas.microsoft.com/office/drawing/2014/main" id="{00000000-0008-0000-0400-0000C1010000}"/>
            </a:ext>
          </a:extLst>
        </xdr:cNvPr>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127016</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4401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81297</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3512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 xmlns:a16="http://schemas.microsoft.com/office/drawing/2014/main"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 xmlns:a16="http://schemas.microsoft.com/office/drawing/2014/main"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82342</xdr:rowOff>
    </xdr:from>
    <xdr:to>
      <xdr:col>29</xdr:col>
      <xdr:colOff>127000</xdr:colOff>
      <xdr:row>15</xdr:row>
      <xdr:rowOff>82456</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5003800" y="2701717"/>
          <a:ext cx="647700" cy="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22879</xdr:rowOff>
    </xdr:from>
    <xdr:ext cx="762000" cy="259045"/>
    <xdr:sp macro="" textlink="">
      <xdr:nvSpPr>
        <xdr:cNvPr id="55" name="人口1人当たり決算額の推移平均値テキスト130">
          <a:extLst>
            <a:ext uri="{FF2B5EF4-FFF2-40B4-BE49-F238E27FC236}">
              <a16:creationId xmlns="" xmlns:a16="http://schemas.microsoft.com/office/drawing/2014/main" id="{00000000-0008-0000-0500-000037000000}"/>
            </a:ext>
          </a:extLst>
        </xdr:cNvPr>
        <xdr:cNvSpPr txBox="1"/>
      </xdr:nvSpPr>
      <xdr:spPr>
        <a:xfrm>
          <a:off x="5740400" y="2813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82456</xdr:rowOff>
    </xdr:from>
    <xdr:to>
      <xdr:col>26</xdr:col>
      <xdr:colOff>50800</xdr:colOff>
      <xdr:row>15</xdr:row>
      <xdr:rowOff>165767</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flipV="1">
          <a:off x="4305300" y="2701831"/>
          <a:ext cx="698500" cy="8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62226</xdr:rowOff>
    </xdr:from>
    <xdr:ext cx="7366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4622800" y="302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165767</xdr:rowOff>
    </xdr:from>
    <xdr:to>
      <xdr:col>22</xdr:col>
      <xdr:colOff>114300</xdr:colOff>
      <xdr:row>16</xdr:row>
      <xdr:rowOff>43609</xdr:rowOff>
    </xdr:to>
    <xdr:cxnSp macro="">
      <xdr:nvCxnSpPr>
        <xdr:cNvPr id="60" name="直線コネクタ 59">
          <a:extLst>
            <a:ext uri="{FF2B5EF4-FFF2-40B4-BE49-F238E27FC236}">
              <a16:creationId xmlns="" xmlns:a16="http://schemas.microsoft.com/office/drawing/2014/main" id="{00000000-0008-0000-0500-00003C000000}"/>
            </a:ext>
          </a:extLst>
        </xdr:cNvPr>
        <xdr:cNvCxnSpPr/>
      </xdr:nvCxnSpPr>
      <xdr:spPr bwMode="auto">
        <a:xfrm flipV="1">
          <a:off x="3606800" y="2785142"/>
          <a:ext cx="698500" cy="49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 xmlns:a16="http://schemas.microsoft.com/office/drawing/2014/main" id="{00000000-0008-0000-0500-00003D000000}"/>
            </a:ext>
          </a:extLst>
        </xdr:cNvPr>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96102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3924300" y="305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43609</xdr:rowOff>
    </xdr:from>
    <xdr:to>
      <xdr:col>18</xdr:col>
      <xdr:colOff>177800</xdr:colOff>
      <xdr:row>16</xdr:row>
      <xdr:rowOff>96487</xdr:rowOff>
    </xdr:to>
    <xdr:cxnSp macro="">
      <xdr:nvCxnSpPr>
        <xdr:cNvPr id="63" name="直線コネクタ 62">
          <a:extLst>
            <a:ext uri="{FF2B5EF4-FFF2-40B4-BE49-F238E27FC236}">
              <a16:creationId xmlns="" xmlns:a16="http://schemas.microsoft.com/office/drawing/2014/main" id="{00000000-0008-0000-0500-00003F000000}"/>
            </a:ext>
          </a:extLst>
        </xdr:cNvPr>
        <xdr:cNvCxnSpPr/>
      </xdr:nvCxnSpPr>
      <xdr:spPr bwMode="auto">
        <a:xfrm flipV="1">
          <a:off x="2908300" y="2834434"/>
          <a:ext cx="698500" cy="5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2258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 xmlns:a16="http://schemas.microsoft.com/office/drawing/2014/main" id="{00000000-0008-0000-0500-000042000000}"/>
            </a:ext>
          </a:extLst>
        </xdr:cNvPr>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111675</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25273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31542</xdr:rowOff>
    </xdr:from>
    <xdr:to>
      <xdr:col>29</xdr:col>
      <xdr:colOff>177800</xdr:colOff>
      <xdr:row>15</xdr:row>
      <xdr:rowOff>133142</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5600700" y="2650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48069</xdr:rowOff>
    </xdr:from>
    <xdr:ext cx="762000" cy="259045"/>
    <xdr:sp macro="" textlink="">
      <xdr:nvSpPr>
        <xdr:cNvPr id="74" name="人口1人当たり決算額の推移該当値テキスト130">
          <a:extLst>
            <a:ext uri="{FF2B5EF4-FFF2-40B4-BE49-F238E27FC236}">
              <a16:creationId xmlns="" xmlns:a16="http://schemas.microsoft.com/office/drawing/2014/main" id="{00000000-0008-0000-0500-00004A000000}"/>
            </a:ext>
          </a:extLst>
        </xdr:cNvPr>
        <xdr:cNvSpPr txBox="1"/>
      </xdr:nvSpPr>
      <xdr:spPr>
        <a:xfrm>
          <a:off x="5740400" y="249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31656</xdr:rowOff>
    </xdr:from>
    <xdr:to>
      <xdr:col>26</xdr:col>
      <xdr:colOff>101600</xdr:colOff>
      <xdr:row>15</xdr:row>
      <xdr:rowOff>133256</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953000" y="2651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143433</xdr:rowOff>
    </xdr:from>
    <xdr:ext cx="7366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4622800" y="2419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114967</xdr:rowOff>
    </xdr:from>
    <xdr:to>
      <xdr:col>22</xdr:col>
      <xdr:colOff>165100</xdr:colOff>
      <xdr:row>16</xdr:row>
      <xdr:rowOff>45117</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4254500" y="273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55294</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924300" y="250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164259</xdr:rowOff>
    </xdr:from>
    <xdr:to>
      <xdr:col>19</xdr:col>
      <xdr:colOff>38100</xdr:colOff>
      <xdr:row>16</xdr:row>
      <xdr:rowOff>94409</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3556000" y="2783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104586</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3225800" y="255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45687</xdr:rowOff>
    </xdr:from>
    <xdr:to>
      <xdr:col>15</xdr:col>
      <xdr:colOff>101600</xdr:colOff>
      <xdr:row>16</xdr:row>
      <xdr:rowOff>147287</xdr:rowOff>
    </xdr:to>
    <xdr:sp macro="" textlink="">
      <xdr:nvSpPr>
        <xdr:cNvPr id="81" name="楕円 80">
          <a:extLst>
            <a:ext uri="{FF2B5EF4-FFF2-40B4-BE49-F238E27FC236}">
              <a16:creationId xmlns="" xmlns:a16="http://schemas.microsoft.com/office/drawing/2014/main" id="{00000000-0008-0000-0500-000051000000}"/>
            </a:ext>
          </a:extLst>
        </xdr:cNvPr>
        <xdr:cNvSpPr/>
      </xdr:nvSpPr>
      <xdr:spPr bwMode="auto">
        <a:xfrm>
          <a:off x="2857500" y="283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157464</xdr:rowOff>
    </xdr:from>
    <xdr:ext cx="762000" cy="259045"/>
    <xdr:sp macro="" textlink="">
      <xdr:nvSpPr>
        <xdr:cNvPr id="82" name="テキスト ボックス 81">
          <a:extLst>
            <a:ext uri="{FF2B5EF4-FFF2-40B4-BE49-F238E27FC236}">
              <a16:creationId xmlns="" xmlns:a16="http://schemas.microsoft.com/office/drawing/2014/main" id="{00000000-0008-0000-0500-000052000000}"/>
            </a:ext>
          </a:extLst>
        </xdr:cNvPr>
        <xdr:cNvSpPr txBox="1"/>
      </xdr:nvSpPr>
      <xdr:spPr>
        <a:xfrm>
          <a:off x="2527300" y="260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 xmlns:a16="http://schemas.microsoft.com/office/drawing/2014/main"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 xmlns:a16="http://schemas.microsoft.com/office/drawing/2014/main"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272977</xdr:rowOff>
    </xdr:from>
    <xdr:to>
      <xdr:col>29</xdr:col>
      <xdr:colOff>127000</xdr:colOff>
      <xdr:row>36</xdr:row>
      <xdr:rowOff>7834</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5003800" y="6883327"/>
          <a:ext cx="647700" cy="77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110133</xdr:rowOff>
    </xdr:from>
    <xdr:ext cx="762000" cy="259045"/>
    <xdr:sp macro="" textlink="">
      <xdr:nvSpPr>
        <xdr:cNvPr id="119" name="人口1人当たり決算額の推移平均値テキスト445">
          <a:extLst>
            <a:ext uri="{FF2B5EF4-FFF2-40B4-BE49-F238E27FC236}">
              <a16:creationId xmlns="" xmlns:a16="http://schemas.microsoft.com/office/drawing/2014/main" id="{00000000-0008-0000-0500-000077000000}"/>
            </a:ext>
          </a:extLst>
        </xdr:cNvPr>
        <xdr:cNvSpPr txBox="1"/>
      </xdr:nvSpPr>
      <xdr:spPr>
        <a:xfrm>
          <a:off x="5740400" y="6720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212856</xdr:rowOff>
    </xdr:from>
    <xdr:to>
      <xdr:col>26</xdr:col>
      <xdr:colOff>50800</xdr:colOff>
      <xdr:row>35</xdr:row>
      <xdr:rowOff>272977</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4305300" y="6823206"/>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4622800" y="7074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212856</xdr:rowOff>
    </xdr:from>
    <xdr:to>
      <xdr:col>22</xdr:col>
      <xdr:colOff>114300</xdr:colOff>
      <xdr:row>36</xdr:row>
      <xdr:rowOff>14170</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flipV="1">
          <a:off x="3606800" y="6823206"/>
          <a:ext cx="698500" cy="144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9243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14170</xdr:rowOff>
    </xdr:from>
    <xdr:to>
      <xdr:col>18</xdr:col>
      <xdr:colOff>177800</xdr:colOff>
      <xdr:row>36</xdr:row>
      <xdr:rowOff>92057</xdr:rowOff>
    </xdr:to>
    <xdr:cxnSp macro="">
      <xdr:nvCxnSpPr>
        <xdr:cNvPr id="127" name="直線コネクタ 126">
          <a:extLst>
            <a:ext uri="{FF2B5EF4-FFF2-40B4-BE49-F238E27FC236}">
              <a16:creationId xmlns="" xmlns:a16="http://schemas.microsoft.com/office/drawing/2014/main" id="{00000000-0008-0000-0500-00007F000000}"/>
            </a:ext>
          </a:extLst>
        </xdr:cNvPr>
        <xdr:cNvCxnSpPr/>
      </xdr:nvCxnSpPr>
      <xdr:spPr bwMode="auto">
        <a:xfrm flipV="1">
          <a:off x="2908300" y="6967420"/>
          <a:ext cx="698500" cy="7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 xmlns:a16="http://schemas.microsoft.com/office/drawing/2014/main" id="{00000000-0008-0000-0500-000080000000}"/>
            </a:ext>
          </a:extLst>
        </xdr:cNvPr>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32258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 xmlns:a16="http://schemas.microsoft.com/office/drawing/2014/main" id="{00000000-0008-0000-0500-000082000000}"/>
            </a:ext>
          </a:extLst>
        </xdr:cNvPr>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121520</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5273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299934</xdr:rowOff>
    </xdr:from>
    <xdr:to>
      <xdr:col>29</xdr:col>
      <xdr:colOff>177800</xdr:colOff>
      <xdr:row>36</xdr:row>
      <xdr:rowOff>58634</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5600700" y="6910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272011</xdr:rowOff>
    </xdr:from>
    <xdr:ext cx="762000" cy="259045"/>
    <xdr:sp macro="" textlink="">
      <xdr:nvSpPr>
        <xdr:cNvPr id="138" name="人口1人当たり決算額の推移該当値テキスト445">
          <a:extLst>
            <a:ext uri="{FF2B5EF4-FFF2-40B4-BE49-F238E27FC236}">
              <a16:creationId xmlns="" xmlns:a16="http://schemas.microsoft.com/office/drawing/2014/main" id="{00000000-0008-0000-0500-00008A000000}"/>
            </a:ext>
          </a:extLst>
        </xdr:cNvPr>
        <xdr:cNvSpPr txBox="1"/>
      </xdr:nvSpPr>
      <xdr:spPr>
        <a:xfrm>
          <a:off x="5740400" y="688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222177</xdr:rowOff>
    </xdr:from>
    <xdr:to>
      <xdr:col>26</xdr:col>
      <xdr:colOff>101600</xdr:colOff>
      <xdr:row>35</xdr:row>
      <xdr:rowOff>323777</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4953000" y="6832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333954</xdr:rowOff>
    </xdr:from>
    <xdr:ext cx="7366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4622800" y="6601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162056</xdr:rowOff>
    </xdr:from>
    <xdr:to>
      <xdr:col>22</xdr:col>
      <xdr:colOff>165100</xdr:colOff>
      <xdr:row>35</xdr:row>
      <xdr:rowOff>263656</xdr:rowOff>
    </xdr:to>
    <xdr:sp macro="" textlink="">
      <xdr:nvSpPr>
        <xdr:cNvPr id="141" name="楕円 140">
          <a:extLst>
            <a:ext uri="{FF2B5EF4-FFF2-40B4-BE49-F238E27FC236}">
              <a16:creationId xmlns="" xmlns:a16="http://schemas.microsoft.com/office/drawing/2014/main" id="{00000000-0008-0000-0500-00008D000000}"/>
            </a:ext>
          </a:extLst>
        </xdr:cNvPr>
        <xdr:cNvSpPr/>
      </xdr:nvSpPr>
      <xdr:spPr bwMode="auto">
        <a:xfrm>
          <a:off x="4254500" y="6772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273833</xdr:rowOff>
    </xdr:from>
    <xdr:ext cx="762000" cy="259045"/>
    <xdr:sp macro="" textlink="">
      <xdr:nvSpPr>
        <xdr:cNvPr id="142" name="テキスト ボックス 141">
          <a:extLst>
            <a:ext uri="{FF2B5EF4-FFF2-40B4-BE49-F238E27FC236}">
              <a16:creationId xmlns="" xmlns:a16="http://schemas.microsoft.com/office/drawing/2014/main" id="{00000000-0008-0000-0500-00008E000000}"/>
            </a:ext>
          </a:extLst>
        </xdr:cNvPr>
        <xdr:cNvSpPr txBox="1"/>
      </xdr:nvSpPr>
      <xdr:spPr>
        <a:xfrm>
          <a:off x="3924300" y="654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306270</xdr:rowOff>
    </xdr:from>
    <xdr:to>
      <xdr:col>19</xdr:col>
      <xdr:colOff>38100</xdr:colOff>
      <xdr:row>36</xdr:row>
      <xdr:rowOff>64970</xdr:rowOff>
    </xdr:to>
    <xdr:sp macro="" textlink="">
      <xdr:nvSpPr>
        <xdr:cNvPr id="143" name="楕円 142">
          <a:extLst>
            <a:ext uri="{FF2B5EF4-FFF2-40B4-BE49-F238E27FC236}">
              <a16:creationId xmlns="" xmlns:a16="http://schemas.microsoft.com/office/drawing/2014/main" id="{00000000-0008-0000-0500-00008F000000}"/>
            </a:ext>
          </a:extLst>
        </xdr:cNvPr>
        <xdr:cNvSpPr/>
      </xdr:nvSpPr>
      <xdr:spPr bwMode="auto">
        <a:xfrm>
          <a:off x="3556000" y="6916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75147</xdr:rowOff>
    </xdr:from>
    <xdr:ext cx="762000" cy="259045"/>
    <xdr:sp macro="" textlink="">
      <xdr:nvSpPr>
        <xdr:cNvPr id="144" name="テキスト ボックス 143">
          <a:extLst>
            <a:ext uri="{FF2B5EF4-FFF2-40B4-BE49-F238E27FC236}">
              <a16:creationId xmlns="" xmlns:a16="http://schemas.microsoft.com/office/drawing/2014/main" id="{00000000-0008-0000-0500-000090000000}"/>
            </a:ext>
          </a:extLst>
        </xdr:cNvPr>
        <xdr:cNvSpPr txBox="1"/>
      </xdr:nvSpPr>
      <xdr:spPr>
        <a:xfrm>
          <a:off x="3225800" y="668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41257</xdr:rowOff>
    </xdr:from>
    <xdr:to>
      <xdr:col>15</xdr:col>
      <xdr:colOff>101600</xdr:colOff>
      <xdr:row>36</xdr:row>
      <xdr:rowOff>142857</xdr:rowOff>
    </xdr:to>
    <xdr:sp macro="" textlink="">
      <xdr:nvSpPr>
        <xdr:cNvPr id="145" name="楕円 144">
          <a:extLst>
            <a:ext uri="{FF2B5EF4-FFF2-40B4-BE49-F238E27FC236}">
              <a16:creationId xmlns="" xmlns:a16="http://schemas.microsoft.com/office/drawing/2014/main" id="{00000000-0008-0000-0500-000091000000}"/>
            </a:ext>
          </a:extLst>
        </xdr:cNvPr>
        <xdr:cNvSpPr/>
      </xdr:nvSpPr>
      <xdr:spPr bwMode="auto">
        <a:xfrm>
          <a:off x="2857500" y="6994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127634</xdr:rowOff>
    </xdr:from>
    <xdr:ext cx="762000" cy="259045"/>
    <xdr:sp macro="" textlink="">
      <xdr:nvSpPr>
        <xdr:cNvPr id="146" name="テキスト ボックス 145">
          <a:extLst>
            <a:ext uri="{FF2B5EF4-FFF2-40B4-BE49-F238E27FC236}">
              <a16:creationId xmlns="" xmlns:a16="http://schemas.microsoft.com/office/drawing/2014/main" id="{00000000-0008-0000-0500-000092000000}"/>
            </a:ext>
          </a:extLst>
        </xdr:cNvPr>
        <xdr:cNvSpPr txBox="1"/>
      </xdr:nvSpPr>
      <xdr:spPr>
        <a:xfrm>
          <a:off x="2527300" y="708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82855</xdr:rowOff>
    </xdr:from>
    <xdr:to>
      <xdr:col>24</xdr:col>
      <xdr:colOff>63500</xdr:colOff>
      <xdr:row>34</xdr:row>
      <xdr:rowOff>88862</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a:off x="3797300" y="5912155"/>
          <a:ext cx="8382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82855</xdr:rowOff>
    </xdr:from>
    <xdr:to>
      <xdr:col>19</xdr:col>
      <xdr:colOff>177800</xdr:colOff>
      <xdr:row>35</xdr:row>
      <xdr:rowOff>98781</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5912155"/>
          <a:ext cx="8890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121962</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98781</xdr:rowOff>
    </xdr:from>
    <xdr:to>
      <xdr:col>15</xdr:col>
      <xdr:colOff>50800</xdr:colOff>
      <xdr:row>35</xdr:row>
      <xdr:rowOff>118313</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099531"/>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53141</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118313</xdr:rowOff>
    </xdr:from>
    <xdr:to>
      <xdr:col>10</xdr:col>
      <xdr:colOff>114300</xdr:colOff>
      <xdr:row>35</xdr:row>
      <xdr:rowOff>168237</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119063"/>
          <a:ext cx="889000" cy="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56811</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2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38062</xdr:rowOff>
    </xdr:from>
    <xdr:to>
      <xdr:col>24</xdr:col>
      <xdr:colOff>114300</xdr:colOff>
      <xdr:row>34</xdr:row>
      <xdr:rowOff>139662</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58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60939</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71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32055</xdr:rowOff>
    </xdr:from>
    <xdr:to>
      <xdr:col>20</xdr:col>
      <xdr:colOff>38100</xdr:colOff>
      <xdr:row>34</xdr:row>
      <xdr:rowOff>133655</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58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150182</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56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47981</xdr:rowOff>
    </xdr:from>
    <xdr:to>
      <xdr:col>15</xdr:col>
      <xdr:colOff>101600</xdr:colOff>
      <xdr:row>35</xdr:row>
      <xdr:rowOff>149581</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0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166108</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582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67513</xdr:rowOff>
    </xdr:from>
    <xdr:to>
      <xdr:col>10</xdr:col>
      <xdr:colOff>165100</xdr:colOff>
      <xdr:row>35</xdr:row>
      <xdr:rowOff>169113</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0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14190</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58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117437</xdr:rowOff>
    </xdr:from>
    <xdr:to>
      <xdr:col>6</xdr:col>
      <xdr:colOff>38100</xdr:colOff>
      <xdr:row>36</xdr:row>
      <xdr:rowOff>47587</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1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64114</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589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138949</xdr:rowOff>
    </xdr:from>
    <xdr:to>
      <xdr:col>24</xdr:col>
      <xdr:colOff>63500</xdr:colOff>
      <xdr:row>54</xdr:row>
      <xdr:rowOff>142721</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3797300" y="9397249"/>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38311</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46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62891</xdr:rowOff>
    </xdr:from>
    <xdr:to>
      <xdr:col>19</xdr:col>
      <xdr:colOff>177800</xdr:colOff>
      <xdr:row>54</xdr:row>
      <xdr:rowOff>142721</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a:off x="2908300" y="9149741"/>
          <a:ext cx="889000" cy="25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142177</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62891</xdr:rowOff>
    </xdr:from>
    <xdr:to>
      <xdr:col>15</xdr:col>
      <xdr:colOff>50800</xdr:colOff>
      <xdr:row>53</xdr:row>
      <xdr:rowOff>83465</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2019300" y="914974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18178</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83465</xdr:rowOff>
    </xdr:from>
    <xdr:to>
      <xdr:col>10</xdr:col>
      <xdr:colOff>114300</xdr:colOff>
      <xdr:row>55</xdr:row>
      <xdr:rowOff>85554</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flipV="1">
          <a:off x="1130300" y="9170315"/>
          <a:ext cx="889000" cy="3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92587</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118076</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88149</xdr:rowOff>
    </xdr:from>
    <xdr:to>
      <xdr:col>24</xdr:col>
      <xdr:colOff>114300</xdr:colOff>
      <xdr:row>55</xdr:row>
      <xdr:rowOff>18299</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4584700" y="93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111026</xdr:rowOff>
    </xdr:from>
    <xdr:ext cx="534377"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919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91921</xdr:rowOff>
    </xdr:from>
    <xdr:to>
      <xdr:col>20</xdr:col>
      <xdr:colOff>38100</xdr:colOff>
      <xdr:row>55</xdr:row>
      <xdr:rowOff>22071</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3746500" y="93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38598</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530111" y="91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12091</xdr:rowOff>
    </xdr:from>
    <xdr:to>
      <xdr:col>15</xdr:col>
      <xdr:colOff>101600</xdr:colOff>
      <xdr:row>53</xdr:row>
      <xdr:rowOff>113691</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28575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130218</xdr:rowOff>
    </xdr:from>
    <xdr:ext cx="599010"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08795" y="88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32665</xdr:rowOff>
    </xdr:from>
    <xdr:to>
      <xdr:col>10</xdr:col>
      <xdr:colOff>165100</xdr:colOff>
      <xdr:row>53</xdr:row>
      <xdr:rowOff>134265</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968500" y="91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150792</xdr:rowOff>
    </xdr:from>
    <xdr:ext cx="599010"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19795" y="889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34754</xdr:rowOff>
    </xdr:from>
    <xdr:to>
      <xdr:col>6</xdr:col>
      <xdr:colOff>38100</xdr:colOff>
      <xdr:row>55</xdr:row>
      <xdr:rowOff>136354</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079500" y="94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152881</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 xmlns:a16="http://schemas.microsoft.com/office/drawing/2014/main"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 xmlns:a16="http://schemas.microsoft.com/office/drawing/2014/main"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4941</xdr:rowOff>
    </xdr:from>
    <xdr:to>
      <xdr:col>24</xdr:col>
      <xdr:colOff>63500</xdr:colOff>
      <xdr:row>79</xdr:row>
      <xdr:rowOff>5017</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3797300" y="1354949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 xmlns:a16="http://schemas.microsoft.com/office/drawing/2014/main" id="{00000000-0008-0000-0600-0000B3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170066</xdr:rowOff>
    </xdr:from>
    <xdr:to>
      <xdr:col>19</xdr:col>
      <xdr:colOff>177800</xdr:colOff>
      <xdr:row>79</xdr:row>
      <xdr:rowOff>5017</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2908300" y="1354316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169684</xdr:rowOff>
    </xdr:from>
    <xdr:to>
      <xdr:col>15</xdr:col>
      <xdr:colOff>50800</xdr:colOff>
      <xdr:row>78</xdr:row>
      <xdr:rowOff>170066</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a:off x="2019300" y="1354278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159931</xdr:rowOff>
    </xdr:from>
    <xdr:to>
      <xdr:col>10</xdr:col>
      <xdr:colOff>114300</xdr:colOff>
      <xdr:row>78</xdr:row>
      <xdr:rowOff>169684</xdr:rowOff>
    </xdr:to>
    <xdr:cxnSp macro="">
      <xdr:nvCxnSpPr>
        <xdr:cNvPr id="187" name="直線コネクタ 186">
          <a:extLst>
            <a:ext uri="{FF2B5EF4-FFF2-40B4-BE49-F238E27FC236}">
              <a16:creationId xmlns="" xmlns:a16="http://schemas.microsoft.com/office/drawing/2014/main" id="{00000000-0008-0000-0600-0000BB000000}"/>
            </a:ext>
          </a:extLst>
        </xdr:cNvPr>
        <xdr:cNvCxnSpPr/>
      </xdr:nvCxnSpPr>
      <xdr:spPr>
        <a:xfrm>
          <a:off x="1130300" y="13533031"/>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125591</xdr:rowOff>
    </xdr:from>
    <xdr:to>
      <xdr:col>24</xdr:col>
      <xdr:colOff>114300</xdr:colOff>
      <xdr:row>79</xdr:row>
      <xdr:rowOff>55741</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4584700" y="134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40518</xdr:rowOff>
    </xdr:from>
    <xdr:ext cx="469744" cy="259045"/>
    <xdr:sp macro="" textlink="">
      <xdr:nvSpPr>
        <xdr:cNvPr id="198" name="維持補修費該当値テキスト">
          <a:extLst>
            <a:ext uri="{FF2B5EF4-FFF2-40B4-BE49-F238E27FC236}">
              <a16:creationId xmlns="" xmlns:a16="http://schemas.microsoft.com/office/drawing/2014/main" id="{00000000-0008-0000-0600-0000C6000000}"/>
            </a:ext>
          </a:extLst>
        </xdr:cNvPr>
        <xdr:cNvSpPr txBox="1"/>
      </xdr:nvSpPr>
      <xdr:spPr>
        <a:xfrm>
          <a:off x="4686300" y="134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125667</xdr:rowOff>
    </xdr:from>
    <xdr:to>
      <xdr:col>20</xdr:col>
      <xdr:colOff>38100</xdr:colOff>
      <xdr:row>79</xdr:row>
      <xdr:rowOff>55817</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3746500" y="134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46944</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3562428" y="1359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119266</xdr:rowOff>
    </xdr:from>
    <xdr:to>
      <xdr:col>15</xdr:col>
      <xdr:colOff>101600</xdr:colOff>
      <xdr:row>79</xdr:row>
      <xdr:rowOff>49416</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2857500" y="134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40543</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2673428" y="135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118884</xdr:rowOff>
    </xdr:from>
    <xdr:to>
      <xdr:col>10</xdr:col>
      <xdr:colOff>165100</xdr:colOff>
      <xdr:row>79</xdr:row>
      <xdr:rowOff>49034</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968500" y="1349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40161</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1784428" y="1358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109131</xdr:rowOff>
    </xdr:from>
    <xdr:to>
      <xdr:col>6</xdr:col>
      <xdr:colOff>38100</xdr:colOff>
      <xdr:row>79</xdr:row>
      <xdr:rowOff>39281</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079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30408</xdr:rowOff>
    </xdr:from>
    <xdr:ext cx="469744"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895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 xmlns:a16="http://schemas.microsoft.com/office/drawing/2014/main"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 xmlns:a16="http://schemas.microsoft.com/office/drawing/2014/main"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166556</xdr:rowOff>
    </xdr:from>
    <xdr:to>
      <xdr:col>24</xdr:col>
      <xdr:colOff>63500</xdr:colOff>
      <xdr:row>97</xdr:row>
      <xdr:rowOff>9496</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3797300" y="16454306"/>
          <a:ext cx="838200" cy="1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62444</xdr:rowOff>
    </xdr:from>
    <xdr:ext cx="599010" cy="259045"/>
    <xdr:sp macro="" textlink="">
      <xdr:nvSpPr>
        <xdr:cNvPr id="239" name="扶助費平均値テキスト">
          <a:extLst>
            <a:ext uri="{FF2B5EF4-FFF2-40B4-BE49-F238E27FC236}">
              <a16:creationId xmlns="" xmlns:a16="http://schemas.microsoft.com/office/drawing/2014/main" id="{00000000-0008-0000-0600-0000EF000000}"/>
            </a:ext>
          </a:extLst>
        </xdr:cNvPr>
        <xdr:cNvSpPr txBox="1"/>
      </xdr:nvSpPr>
      <xdr:spPr>
        <a:xfrm>
          <a:off x="4686300" y="16178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9496</xdr:rowOff>
    </xdr:from>
    <xdr:to>
      <xdr:col>19</xdr:col>
      <xdr:colOff>177800</xdr:colOff>
      <xdr:row>97</xdr:row>
      <xdr:rowOff>29449</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flipV="1">
          <a:off x="2908300" y="16640146"/>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34031</xdr:rowOff>
    </xdr:from>
    <xdr:ext cx="599010"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3497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29449</xdr:rowOff>
    </xdr:from>
    <xdr:to>
      <xdr:col>15</xdr:col>
      <xdr:colOff>50800</xdr:colOff>
      <xdr:row>97</xdr:row>
      <xdr:rowOff>109003</xdr:rowOff>
    </xdr:to>
    <xdr:cxnSp macro="">
      <xdr:nvCxnSpPr>
        <xdr:cNvPr id="244" name="直線コネクタ 243">
          <a:extLst>
            <a:ext uri="{FF2B5EF4-FFF2-40B4-BE49-F238E27FC236}">
              <a16:creationId xmlns="" xmlns:a16="http://schemas.microsoft.com/office/drawing/2014/main" id="{00000000-0008-0000-0600-0000F4000000}"/>
            </a:ext>
          </a:extLst>
        </xdr:cNvPr>
        <xdr:cNvCxnSpPr/>
      </xdr:nvCxnSpPr>
      <xdr:spPr>
        <a:xfrm flipV="1">
          <a:off x="2019300" y="16660099"/>
          <a:ext cx="889000" cy="7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66220</xdr:rowOff>
    </xdr:from>
    <xdr:ext cx="59901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608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145644</xdr:rowOff>
    </xdr:from>
    <xdr:to>
      <xdr:col>10</xdr:col>
      <xdr:colOff>114300</xdr:colOff>
      <xdr:row>97</xdr:row>
      <xdr:rowOff>109003</xdr:rowOff>
    </xdr:to>
    <xdr:cxnSp macro="">
      <xdr:nvCxnSpPr>
        <xdr:cNvPr id="247" name="直線コネクタ 246">
          <a:extLst>
            <a:ext uri="{FF2B5EF4-FFF2-40B4-BE49-F238E27FC236}">
              <a16:creationId xmlns="" xmlns:a16="http://schemas.microsoft.com/office/drawing/2014/main" id="{00000000-0008-0000-0600-0000F7000000}"/>
            </a:ext>
          </a:extLst>
        </xdr:cNvPr>
        <xdr:cNvCxnSpPr/>
      </xdr:nvCxnSpPr>
      <xdr:spPr>
        <a:xfrm>
          <a:off x="1130300" y="16604844"/>
          <a:ext cx="889000" cy="13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109590</xdr:rowOff>
    </xdr:from>
    <xdr:ext cx="534377"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1752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115756</xdr:rowOff>
    </xdr:from>
    <xdr:to>
      <xdr:col>24</xdr:col>
      <xdr:colOff>114300</xdr:colOff>
      <xdr:row>96</xdr:row>
      <xdr:rowOff>45906</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4584700" y="1640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94183</xdr:rowOff>
    </xdr:from>
    <xdr:ext cx="599010" cy="259045"/>
    <xdr:sp macro="" textlink="">
      <xdr:nvSpPr>
        <xdr:cNvPr id="258" name="扶助費該当値テキスト">
          <a:extLst>
            <a:ext uri="{FF2B5EF4-FFF2-40B4-BE49-F238E27FC236}">
              <a16:creationId xmlns="" xmlns:a16="http://schemas.microsoft.com/office/drawing/2014/main" id="{00000000-0008-0000-0600-000002010000}"/>
            </a:ext>
          </a:extLst>
        </xdr:cNvPr>
        <xdr:cNvSpPr txBox="1"/>
      </xdr:nvSpPr>
      <xdr:spPr>
        <a:xfrm>
          <a:off x="4686300" y="1638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130146</xdr:rowOff>
    </xdr:from>
    <xdr:to>
      <xdr:col>20</xdr:col>
      <xdr:colOff>38100</xdr:colOff>
      <xdr:row>97</xdr:row>
      <xdr:rowOff>60296</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3746500" y="165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51423</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3530111" y="1668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150099</xdr:rowOff>
    </xdr:from>
    <xdr:to>
      <xdr:col>15</xdr:col>
      <xdr:colOff>101600</xdr:colOff>
      <xdr:row>97</xdr:row>
      <xdr:rowOff>80249</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2857500" y="166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71376</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2641111" y="167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58203</xdr:rowOff>
    </xdr:from>
    <xdr:to>
      <xdr:col>10</xdr:col>
      <xdr:colOff>165100</xdr:colOff>
      <xdr:row>97</xdr:row>
      <xdr:rowOff>159803</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1968500" y="166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150930</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1752111" y="1678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94844</xdr:rowOff>
    </xdr:from>
    <xdr:to>
      <xdr:col>6</xdr:col>
      <xdr:colOff>38100</xdr:colOff>
      <xdr:row>97</xdr:row>
      <xdr:rowOff>24994</xdr:rowOff>
    </xdr:to>
    <xdr:sp macro="" textlink="">
      <xdr:nvSpPr>
        <xdr:cNvPr id="265" name="楕円 264">
          <a:extLst>
            <a:ext uri="{FF2B5EF4-FFF2-40B4-BE49-F238E27FC236}">
              <a16:creationId xmlns="" xmlns:a16="http://schemas.microsoft.com/office/drawing/2014/main" id="{00000000-0008-0000-0600-000009010000}"/>
            </a:ext>
          </a:extLst>
        </xdr:cNvPr>
        <xdr:cNvSpPr/>
      </xdr:nvSpPr>
      <xdr:spPr>
        <a:xfrm>
          <a:off x="1079500" y="165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41521</xdr:rowOff>
    </xdr:from>
    <xdr:ext cx="599010" cy="259045"/>
    <xdr:sp macro="" textlink="">
      <xdr:nvSpPr>
        <xdr:cNvPr id="266" name="テキスト ボックス 265">
          <a:extLst>
            <a:ext uri="{FF2B5EF4-FFF2-40B4-BE49-F238E27FC236}">
              <a16:creationId xmlns="" xmlns:a16="http://schemas.microsoft.com/office/drawing/2014/main" id="{00000000-0008-0000-0600-00000A010000}"/>
            </a:ext>
          </a:extLst>
        </xdr:cNvPr>
        <xdr:cNvSpPr txBox="1"/>
      </xdr:nvSpPr>
      <xdr:spPr>
        <a:xfrm>
          <a:off x="830795" y="163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143728</xdr:rowOff>
    </xdr:from>
    <xdr:to>
      <xdr:col>54</xdr:col>
      <xdr:colOff>189865</xdr:colOff>
      <xdr:row>39</xdr:row>
      <xdr:rowOff>124917</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flipV="1">
          <a:off x="10475595" y="5458678"/>
          <a:ext cx="1270" cy="135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128744</xdr:rowOff>
    </xdr:from>
    <xdr:ext cx="534377" cy="259045"/>
    <xdr:sp macro="" textlink="">
      <xdr:nvSpPr>
        <xdr:cNvPr id="294" name="補助費等最小値テキスト">
          <a:extLst>
            <a:ext uri="{FF2B5EF4-FFF2-40B4-BE49-F238E27FC236}">
              <a16:creationId xmlns="" xmlns:a16="http://schemas.microsoft.com/office/drawing/2014/main" id="{00000000-0008-0000-0600-000026010000}"/>
            </a:ext>
          </a:extLst>
        </xdr:cNvPr>
        <xdr:cNvSpPr txBox="1"/>
      </xdr:nvSpPr>
      <xdr:spPr>
        <a:xfrm>
          <a:off x="10528300" y="68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124917</xdr:rowOff>
    </xdr:from>
    <xdr:to>
      <xdr:col>55</xdr:col>
      <xdr:colOff>88900</xdr:colOff>
      <xdr:row>39</xdr:row>
      <xdr:rowOff>124917</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10388600" y="681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90405</xdr:rowOff>
    </xdr:from>
    <xdr:ext cx="599010" cy="259045"/>
    <xdr:sp macro="" textlink="">
      <xdr:nvSpPr>
        <xdr:cNvPr id="296" name="補助費等最大値テキスト">
          <a:extLst>
            <a:ext uri="{FF2B5EF4-FFF2-40B4-BE49-F238E27FC236}">
              <a16:creationId xmlns="" xmlns:a16="http://schemas.microsoft.com/office/drawing/2014/main" id="{00000000-0008-0000-0600-000028010000}"/>
            </a:ext>
          </a:extLst>
        </xdr:cNvPr>
        <xdr:cNvSpPr txBox="1"/>
      </xdr:nvSpPr>
      <xdr:spPr>
        <a:xfrm>
          <a:off x="10528300" y="52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143728</xdr:rowOff>
    </xdr:from>
    <xdr:to>
      <xdr:col>55</xdr:col>
      <xdr:colOff>88900</xdr:colOff>
      <xdr:row>31</xdr:row>
      <xdr:rowOff>143728</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a:off x="10388600" y="545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36547</xdr:rowOff>
    </xdr:from>
    <xdr:to>
      <xdr:col>55</xdr:col>
      <xdr:colOff>0</xdr:colOff>
      <xdr:row>36</xdr:row>
      <xdr:rowOff>86132</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a:off x="9639300" y="5180047"/>
          <a:ext cx="838200" cy="10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20910</xdr:rowOff>
    </xdr:from>
    <xdr:ext cx="534377" cy="259045"/>
    <xdr:sp macro="" textlink="">
      <xdr:nvSpPr>
        <xdr:cNvPr id="299" name="補助費等平均値テキスト">
          <a:extLst>
            <a:ext uri="{FF2B5EF4-FFF2-40B4-BE49-F238E27FC236}">
              <a16:creationId xmlns="" xmlns:a16="http://schemas.microsoft.com/office/drawing/2014/main" id="{00000000-0008-0000-0600-00002B010000}"/>
            </a:ext>
          </a:extLst>
        </xdr:cNvPr>
        <xdr:cNvSpPr txBox="1"/>
      </xdr:nvSpPr>
      <xdr:spPr>
        <a:xfrm>
          <a:off x="10528300" y="6193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42483</xdr:rowOff>
    </xdr:from>
    <xdr:to>
      <xdr:col>55</xdr:col>
      <xdr:colOff>50800</xdr:colOff>
      <xdr:row>36</xdr:row>
      <xdr:rowOff>144083</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104267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36547</xdr:rowOff>
    </xdr:from>
    <xdr:to>
      <xdr:col>50</xdr:col>
      <xdr:colOff>114300</xdr:colOff>
      <xdr:row>37</xdr:row>
      <xdr:rowOff>24224</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flipV="1">
          <a:off x="8750300" y="5180047"/>
          <a:ext cx="889000" cy="118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17152</xdr:rowOff>
    </xdr:from>
    <xdr:to>
      <xdr:col>50</xdr:col>
      <xdr:colOff>165100</xdr:colOff>
      <xdr:row>30</xdr:row>
      <xdr:rowOff>118752</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9588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109879</xdr:rowOff>
    </xdr:from>
    <xdr:ext cx="59901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9339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152219</xdr:rowOff>
    </xdr:from>
    <xdr:to>
      <xdr:col>45</xdr:col>
      <xdr:colOff>177800</xdr:colOff>
      <xdr:row>37</xdr:row>
      <xdr:rowOff>24224</xdr:rowOff>
    </xdr:to>
    <xdr:cxnSp macro="">
      <xdr:nvCxnSpPr>
        <xdr:cNvPr id="304" name="直線コネクタ 303">
          <a:extLst>
            <a:ext uri="{FF2B5EF4-FFF2-40B4-BE49-F238E27FC236}">
              <a16:creationId xmlns="" xmlns:a16="http://schemas.microsoft.com/office/drawing/2014/main" id="{00000000-0008-0000-0600-000030010000}"/>
            </a:ext>
          </a:extLst>
        </xdr:cNvPr>
        <xdr:cNvCxnSpPr/>
      </xdr:nvCxnSpPr>
      <xdr:spPr>
        <a:xfrm>
          <a:off x="7861300" y="6324419"/>
          <a:ext cx="889000" cy="4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123310</xdr:rowOff>
    </xdr:from>
    <xdr:to>
      <xdr:col>46</xdr:col>
      <xdr:colOff>38100</xdr:colOff>
      <xdr:row>38</xdr:row>
      <xdr:rowOff>53460</xdr:rowOff>
    </xdr:to>
    <xdr:sp macro="" textlink="">
      <xdr:nvSpPr>
        <xdr:cNvPr id="305" name="フローチャート: 判断 304">
          <a:extLst>
            <a:ext uri="{FF2B5EF4-FFF2-40B4-BE49-F238E27FC236}">
              <a16:creationId xmlns="" xmlns:a16="http://schemas.microsoft.com/office/drawing/2014/main" id="{00000000-0008-0000-0600-000031010000}"/>
            </a:ext>
          </a:extLst>
        </xdr:cNvPr>
        <xdr:cNvSpPr/>
      </xdr:nvSpPr>
      <xdr:spPr>
        <a:xfrm>
          <a:off x="8699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44587</xdr:rowOff>
    </xdr:from>
    <xdr:ext cx="534377"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8483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152219</xdr:rowOff>
    </xdr:from>
    <xdr:to>
      <xdr:col>41</xdr:col>
      <xdr:colOff>50800</xdr:colOff>
      <xdr:row>37</xdr:row>
      <xdr:rowOff>34043</xdr:rowOff>
    </xdr:to>
    <xdr:cxnSp macro="">
      <xdr:nvCxnSpPr>
        <xdr:cNvPr id="307" name="直線コネクタ 306">
          <a:extLst>
            <a:ext uri="{FF2B5EF4-FFF2-40B4-BE49-F238E27FC236}">
              <a16:creationId xmlns="" xmlns:a16="http://schemas.microsoft.com/office/drawing/2014/main" id="{00000000-0008-0000-0600-000033010000}"/>
            </a:ext>
          </a:extLst>
        </xdr:cNvPr>
        <xdr:cNvCxnSpPr/>
      </xdr:nvCxnSpPr>
      <xdr:spPr>
        <a:xfrm flipV="1">
          <a:off x="6972300" y="6324419"/>
          <a:ext cx="889000" cy="5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164556</xdr:rowOff>
    </xdr:from>
    <xdr:to>
      <xdr:col>41</xdr:col>
      <xdr:colOff>101600</xdr:colOff>
      <xdr:row>38</xdr:row>
      <xdr:rowOff>94706</xdr:rowOff>
    </xdr:to>
    <xdr:sp macro="" textlink="">
      <xdr:nvSpPr>
        <xdr:cNvPr id="308" name="フローチャート: 判断 307">
          <a:extLst>
            <a:ext uri="{FF2B5EF4-FFF2-40B4-BE49-F238E27FC236}">
              <a16:creationId xmlns="" xmlns:a16="http://schemas.microsoft.com/office/drawing/2014/main" id="{00000000-0008-0000-0600-000034010000}"/>
            </a:ext>
          </a:extLst>
        </xdr:cNvPr>
        <xdr:cNvSpPr/>
      </xdr:nvSpPr>
      <xdr:spPr>
        <a:xfrm>
          <a:off x="7810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85833</xdr:rowOff>
    </xdr:from>
    <xdr:ext cx="534377"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7594111" y="66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2739</xdr:rowOff>
    </xdr:from>
    <xdr:to>
      <xdr:col>36</xdr:col>
      <xdr:colOff>165100</xdr:colOff>
      <xdr:row>38</xdr:row>
      <xdr:rowOff>104339</xdr:rowOff>
    </xdr:to>
    <xdr:sp macro="" textlink="">
      <xdr:nvSpPr>
        <xdr:cNvPr id="310" name="フローチャート: 判断 309">
          <a:extLst>
            <a:ext uri="{FF2B5EF4-FFF2-40B4-BE49-F238E27FC236}">
              <a16:creationId xmlns="" xmlns:a16="http://schemas.microsoft.com/office/drawing/2014/main" id="{00000000-0008-0000-0600-000036010000}"/>
            </a:ext>
          </a:extLst>
        </xdr:cNvPr>
        <xdr:cNvSpPr/>
      </xdr:nvSpPr>
      <xdr:spPr>
        <a:xfrm>
          <a:off x="6921500" y="651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95466</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6705111" y="66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35332</xdr:rowOff>
    </xdr:from>
    <xdr:to>
      <xdr:col>55</xdr:col>
      <xdr:colOff>50800</xdr:colOff>
      <xdr:row>36</xdr:row>
      <xdr:rowOff>136932</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10426700" y="62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58209</xdr:rowOff>
    </xdr:from>
    <xdr:ext cx="534377" cy="259045"/>
    <xdr:sp macro="" textlink="">
      <xdr:nvSpPr>
        <xdr:cNvPr id="318" name="補助費等該当値テキスト">
          <a:extLst>
            <a:ext uri="{FF2B5EF4-FFF2-40B4-BE49-F238E27FC236}">
              <a16:creationId xmlns="" xmlns:a16="http://schemas.microsoft.com/office/drawing/2014/main" id="{00000000-0008-0000-0600-00003E010000}"/>
            </a:ext>
          </a:extLst>
        </xdr:cNvPr>
        <xdr:cNvSpPr txBox="1"/>
      </xdr:nvSpPr>
      <xdr:spPr>
        <a:xfrm>
          <a:off x="10528300" y="60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157197</xdr:rowOff>
    </xdr:from>
    <xdr:to>
      <xdr:col>50</xdr:col>
      <xdr:colOff>165100</xdr:colOff>
      <xdr:row>30</xdr:row>
      <xdr:rowOff>87347</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9588500" y="51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103874</xdr:rowOff>
    </xdr:from>
    <xdr:ext cx="599010"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9339795" y="490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144874</xdr:rowOff>
    </xdr:from>
    <xdr:to>
      <xdr:col>46</xdr:col>
      <xdr:colOff>38100</xdr:colOff>
      <xdr:row>37</xdr:row>
      <xdr:rowOff>75024</xdr:rowOff>
    </xdr:to>
    <xdr:sp macro="" textlink="">
      <xdr:nvSpPr>
        <xdr:cNvPr id="321" name="楕円 320">
          <a:extLst>
            <a:ext uri="{FF2B5EF4-FFF2-40B4-BE49-F238E27FC236}">
              <a16:creationId xmlns="" xmlns:a16="http://schemas.microsoft.com/office/drawing/2014/main" id="{00000000-0008-0000-0600-000041010000}"/>
            </a:ext>
          </a:extLst>
        </xdr:cNvPr>
        <xdr:cNvSpPr/>
      </xdr:nvSpPr>
      <xdr:spPr>
        <a:xfrm>
          <a:off x="8699500" y="63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91551</xdr:rowOff>
    </xdr:from>
    <xdr:ext cx="534377"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8483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101419</xdr:rowOff>
    </xdr:from>
    <xdr:to>
      <xdr:col>41</xdr:col>
      <xdr:colOff>101600</xdr:colOff>
      <xdr:row>37</xdr:row>
      <xdr:rowOff>31569</xdr:rowOff>
    </xdr:to>
    <xdr:sp macro="" textlink="">
      <xdr:nvSpPr>
        <xdr:cNvPr id="323" name="楕円 322">
          <a:extLst>
            <a:ext uri="{FF2B5EF4-FFF2-40B4-BE49-F238E27FC236}">
              <a16:creationId xmlns="" xmlns:a16="http://schemas.microsoft.com/office/drawing/2014/main" id="{00000000-0008-0000-0600-000043010000}"/>
            </a:ext>
          </a:extLst>
        </xdr:cNvPr>
        <xdr:cNvSpPr/>
      </xdr:nvSpPr>
      <xdr:spPr>
        <a:xfrm>
          <a:off x="7810500" y="627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48096</xdr:rowOff>
    </xdr:from>
    <xdr:ext cx="534377" cy="259045"/>
    <xdr:sp macro="" textlink="">
      <xdr:nvSpPr>
        <xdr:cNvPr id="324" name="テキスト ボックス 323">
          <a:extLst>
            <a:ext uri="{FF2B5EF4-FFF2-40B4-BE49-F238E27FC236}">
              <a16:creationId xmlns="" xmlns:a16="http://schemas.microsoft.com/office/drawing/2014/main" id="{00000000-0008-0000-0600-000044010000}"/>
            </a:ext>
          </a:extLst>
        </xdr:cNvPr>
        <xdr:cNvSpPr txBox="1"/>
      </xdr:nvSpPr>
      <xdr:spPr>
        <a:xfrm>
          <a:off x="7594111" y="604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154693</xdr:rowOff>
    </xdr:from>
    <xdr:to>
      <xdr:col>36</xdr:col>
      <xdr:colOff>165100</xdr:colOff>
      <xdr:row>37</xdr:row>
      <xdr:rowOff>84843</xdr:rowOff>
    </xdr:to>
    <xdr:sp macro="" textlink="">
      <xdr:nvSpPr>
        <xdr:cNvPr id="325" name="楕円 324">
          <a:extLst>
            <a:ext uri="{FF2B5EF4-FFF2-40B4-BE49-F238E27FC236}">
              <a16:creationId xmlns="" xmlns:a16="http://schemas.microsoft.com/office/drawing/2014/main" id="{00000000-0008-0000-0600-000045010000}"/>
            </a:ext>
          </a:extLst>
        </xdr:cNvPr>
        <xdr:cNvSpPr/>
      </xdr:nvSpPr>
      <xdr:spPr>
        <a:xfrm>
          <a:off x="6921500" y="632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101370</xdr:rowOff>
    </xdr:from>
    <xdr:ext cx="534377" cy="259045"/>
    <xdr:sp macro="" textlink="">
      <xdr:nvSpPr>
        <xdr:cNvPr id="326" name="テキスト ボックス 325">
          <a:extLst>
            <a:ext uri="{FF2B5EF4-FFF2-40B4-BE49-F238E27FC236}">
              <a16:creationId xmlns="" xmlns:a16="http://schemas.microsoft.com/office/drawing/2014/main" id="{00000000-0008-0000-0600-000046010000}"/>
            </a:ext>
          </a:extLst>
        </xdr:cNvPr>
        <xdr:cNvSpPr txBox="1"/>
      </xdr:nvSpPr>
      <xdr:spPr>
        <a:xfrm>
          <a:off x="6705111" y="610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9" name="普通建設事業費最小値テキスト">
          <a:extLst>
            <a:ext uri="{FF2B5EF4-FFF2-40B4-BE49-F238E27FC236}">
              <a16:creationId xmlns="" xmlns:a16="http://schemas.microsoft.com/office/drawing/2014/main" id="{00000000-0008-0000-0600-00005D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1" name="普通建設事業費最大値テキスト">
          <a:extLst>
            <a:ext uri="{FF2B5EF4-FFF2-40B4-BE49-F238E27FC236}">
              <a16:creationId xmlns="" xmlns:a16="http://schemas.microsoft.com/office/drawing/2014/main" id="{00000000-0008-0000-0600-00005F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114444</xdr:rowOff>
    </xdr:from>
    <xdr:to>
      <xdr:col>55</xdr:col>
      <xdr:colOff>0</xdr:colOff>
      <xdr:row>56</xdr:row>
      <xdr:rowOff>139498</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a:off x="9639300" y="9715644"/>
          <a:ext cx="838200" cy="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4" name="普通建設事業費平均値テキスト">
          <a:extLst>
            <a:ext uri="{FF2B5EF4-FFF2-40B4-BE49-F238E27FC236}">
              <a16:creationId xmlns="" xmlns:a16="http://schemas.microsoft.com/office/drawing/2014/main" id="{00000000-0008-0000-0600-000062010000}"/>
            </a:ext>
          </a:extLst>
        </xdr:cNvPr>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103728</xdr:rowOff>
    </xdr:from>
    <xdr:to>
      <xdr:col>50</xdr:col>
      <xdr:colOff>114300</xdr:colOff>
      <xdr:row>56</xdr:row>
      <xdr:rowOff>114444</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a:off x="8750300" y="9704928"/>
          <a:ext cx="8890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9372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103728</xdr:rowOff>
    </xdr:from>
    <xdr:to>
      <xdr:col>45</xdr:col>
      <xdr:colOff>177800</xdr:colOff>
      <xdr:row>56</xdr:row>
      <xdr:rowOff>108620</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flipV="1">
          <a:off x="7861300" y="9704928"/>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166382</xdr:rowOff>
    </xdr:from>
    <xdr:to>
      <xdr:col>41</xdr:col>
      <xdr:colOff>50800</xdr:colOff>
      <xdr:row>56</xdr:row>
      <xdr:rowOff>108620</xdr:rowOff>
    </xdr:to>
    <xdr:cxnSp macro="">
      <xdr:nvCxnSpPr>
        <xdr:cNvPr id="362" name="直線コネクタ 361">
          <a:extLst>
            <a:ext uri="{FF2B5EF4-FFF2-40B4-BE49-F238E27FC236}">
              <a16:creationId xmlns="" xmlns:a16="http://schemas.microsoft.com/office/drawing/2014/main" id="{00000000-0008-0000-0600-00006A010000}"/>
            </a:ext>
          </a:extLst>
        </xdr:cNvPr>
        <xdr:cNvCxnSpPr/>
      </xdr:nvCxnSpPr>
      <xdr:spPr>
        <a:xfrm>
          <a:off x="6972300" y="9596132"/>
          <a:ext cx="889000" cy="1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5" name="フローチャート: 判断 364">
          <a:extLst>
            <a:ext uri="{FF2B5EF4-FFF2-40B4-BE49-F238E27FC236}">
              <a16:creationId xmlns="" xmlns:a16="http://schemas.microsoft.com/office/drawing/2014/main" id="{00000000-0008-0000-0600-00006D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88698</xdr:rowOff>
    </xdr:from>
    <xdr:to>
      <xdr:col>55</xdr:col>
      <xdr:colOff>50800</xdr:colOff>
      <xdr:row>57</xdr:row>
      <xdr:rowOff>18848</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10426700" y="968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111575</xdr:rowOff>
    </xdr:from>
    <xdr:ext cx="534377" cy="259045"/>
    <xdr:sp macro="" textlink="">
      <xdr:nvSpPr>
        <xdr:cNvPr id="373" name="普通建設事業費該当値テキスト">
          <a:extLst>
            <a:ext uri="{FF2B5EF4-FFF2-40B4-BE49-F238E27FC236}">
              <a16:creationId xmlns="" xmlns:a16="http://schemas.microsoft.com/office/drawing/2014/main" id="{00000000-0008-0000-0600-000075010000}"/>
            </a:ext>
          </a:extLst>
        </xdr:cNvPr>
        <xdr:cNvSpPr txBox="1"/>
      </xdr:nvSpPr>
      <xdr:spPr>
        <a:xfrm>
          <a:off x="10528300" y="95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63644</xdr:rowOff>
    </xdr:from>
    <xdr:to>
      <xdr:col>50</xdr:col>
      <xdr:colOff>165100</xdr:colOff>
      <xdr:row>56</xdr:row>
      <xdr:rowOff>165244</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9588500" y="966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10321</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9372111" y="944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52928</xdr:rowOff>
    </xdr:from>
    <xdr:to>
      <xdr:col>46</xdr:col>
      <xdr:colOff>38100</xdr:colOff>
      <xdr:row>56</xdr:row>
      <xdr:rowOff>154528</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8699500" y="96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171055</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8483111" y="942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57820</xdr:rowOff>
    </xdr:from>
    <xdr:to>
      <xdr:col>41</xdr:col>
      <xdr:colOff>101600</xdr:colOff>
      <xdr:row>56</xdr:row>
      <xdr:rowOff>159420</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7810500" y="96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4497</xdr:rowOff>
    </xdr:from>
    <xdr:ext cx="534377"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7594111" y="94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115582</xdr:rowOff>
    </xdr:from>
    <xdr:to>
      <xdr:col>36</xdr:col>
      <xdr:colOff>165100</xdr:colOff>
      <xdr:row>56</xdr:row>
      <xdr:rowOff>45732</xdr:rowOff>
    </xdr:to>
    <xdr:sp macro="" textlink="">
      <xdr:nvSpPr>
        <xdr:cNvPr id="380" name="楕円 379">
          <a:extLst>
            <a:ext uri="{FF2B5EF4-FFF2-40B4-BE49-F238E27FC236}">
              <a16:creationId xmlns="" xmlns:a16="http://schemas.microsoft.com/office/drawing/2014/main" id="{00000000-0008-0000-0600-00007C010000}"/>
            </a:ext>
          </a:extLst>
        </xdr:cNvPr>
        <xdr:cNvSpPr/>
      </xdr:nvSpPr>
      <xdr:spPr>
        <a:xfrm>
          <a:off x="6921500" y="95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62259</xdr:rowOff>
    </xdr:from>
    <xdr:ext cx="599010" cy="259045"/>
    <xdr:sp macro="" textlink="">
      <xdr:nvSpPr>
        <xdr:cNvPr id="381" name="テキスト ボックス 380">
          <a:extLst>
            <a:ext uri="{FF2B5EF4-FFF2-40B4-BE49-F238E27FC236}">
              <a16:creationId xmlns="" xmlns:a16="http://schemas.microsoft.com/office/drawing/2014/main" id="{00000000-0008-0000-0600-00007D010000}"/>
            </a:ext>
          </a:extLst>
        </xdr:cNvPr>
        <xdr:cNvSpPr txBox="1"/>
      </xdr:nvSpPr>
      <xdr:spPr>
        <a:xfrm>
          <a:off x="6672795" y="932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2" name="普通建設事業費 （ うち新規整備　）最小値テキスト">
          <a:extLst>
            <a:ext uri="{FF2B5EF4-FFF2-40B4-BE49-F238E27FC236}">
              <a16:creationId xmlns="" xmlns:a16="http://schemas.microsoft.com/office/drawing/2014/main" id="{00000000-0008-0000-0600-000092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4" name="普通建設事業費 （ うち新規整備　）最大値テキスト">
          <a:extLst>
            <a:ext uri="{FF2B5EF4-FFF2-40B4-BE49-F238E27FC236}">
              <a16:creationId xmlns="" xmlns:a16="http://schemas.microsoft.com/office/drawing/2014/main" id="{00000000-0008-0000-0600-000094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122366</xdr:rowOff>
    </xdr:from>
    <xdr:to>
      <xdr:col>55</xdr:col>
      <xdr:colOff>0</xdr:colOff>
      <xdr:row>77</xdr:row>
      <xdr:rowOff>133203</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9639300" y="13324016"/>
          <a:ext cx="838200" cy="1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7" name="普通建設事業費 （ うち新規整備　）平均値テキスト">
          <a:extLst>
            <a:ext uri="{FF2B5EF4-FFF2-40B4-BE49-F238E27FC236}">
              <a16:creationId xmlns="" xmlns:a16="http://schemas.microsoft.com/office/drawing/2014/main" id="{00000000-0008-0000-0600-000097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59542</xdr:rowOff>
    </xdr:from>
    <xdr:to>
      <xdr:col>50</xdr:col>
      <xdr:colOff>114300</xdr:colOff>
      <xdr:row>77</xdr:row>
      <xdr:rowOff>122366</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a:off x="8750300" y="13261192"/>
          <a:ext cx="889000" cy="6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9372111" y="13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25045</xdr:rowOff>
    </xdr:from>
    <xdr:to>
      <xdr:col>45</xdr:col>
      <xdr:colOff>177800</xdr:colOff>
      <xdr:row>77</xdr:row>
      <xdr:rowOff>59542</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a:off x="7861300" y="13226695"/>
          <a:ext cx="889000" cy="3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8483111" y="133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87494</xdr:rowOff>
    </xdr:from>
    <xdr:to>
      <xdr:col>41</xdr:col>
      <xdr:colOff>50800</xdr:colOff>
      <xdr:row>77</xdr:row>
      <xdr:rowOff>25045</xdr:rowOff>
    </xdr:to>
    <xdr:cxnSp macro="">
      <xdr:nvCxnSpPr>
        <xdr:cNvPr id="415" name="直線コネクタ 414">
          <a:extLst>
            <a:ext uri="{FF2B5EF4-FFF2-40B4-BE49-F238E27FC236}">
              <a16:creationId xmlns="" xmlns:a16="http://schemas.microsoft.com/office/drawing/2014/main" id="{00000000-0008-0000-0600-00009F010000}"/>
            </a:ext>
          </a:extLst>
        </xdr:cNvPr>
        <xdr:cNvCxnSpPr/>
      </xdr:nvCxnSpPr>
      <xdr:spPr>
        <a:xfrm>
          <a:off x="6972300" y="13117694"/>
          <a:ext cx="889000" cy="10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121580</xdr:rowOff>
    </xdr:from>
    <xdr:ext cx="534377"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7594111" y="133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6705111" y="133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82403</xdr:rowOff>
    </xdr:from>
    <xdr:to>
      <xdr:col>55</xdr:col>
      <xdr:colOff>50800</xdr:colOff>
      <xdr:row>78</xdr:row>
      <xdr:rowOff>12553</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10426700" y="132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29729</xdr:rowOff>
    </xdr:from>
    <xdr:ext cx="534377" cy="259045"/>
    <xdr:sp macro="" textlink="">
      <xdr:nvSpPr>
        <xdr:cNvPr id="426" name="普通建設事業費 （ うち新規整備　）該当値テキスト">
          <a:extLst>
            <a:ext uri="{FF2B5EF4-FFF2-40B4-BE49-F238E27FC236}">
              <a16:creationId xmlns="" xmlns:a16="http://schemas.microsoft.com/office/drawing/2014/main" id="{00000000-0008-0000-0600-0000AA010000}"/>
            </a:ext>
          </a:extLst>
        </xdr:cNvPr>
        <xdr:cNvSpPr txBox="1"/>
      </xdr:nvSpPr>
      <xdr:spPr>
        <a:xfrm>
          <a:off x="10528300" y="1323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71566</xdr:rowOff>
    </xdr:from>
    <xdr:to>
      <xdr:col>50</xdr:col>
      <xdr:colOff>165100</xdr:colOff>
      <xdr:row>78</xdr:row>
      <xdr:rowOff>1716</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9588500" y="132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164293</xdr:rowOff>
    </xdr:from>
    <xdr:ext cx="534377"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9372111" y="13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8742</xdr:rowOff>
    </xdr:from>
    <xdr:to>
      <xdr:col>46</xdr:col>
      <xdr:colOff>38100</xdr:colOff>
      <xdr:row>77</xdr:row>
      <xdr:rowOff>110342</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8699500" y="132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126869</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8483111" y="1298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145695</xdr:rowOff>
    </xdr:from>
    <xdr:to>
      <xdr:col>41</xdr:col>
      <xdr:colOff>101600</xdr:colOff>
      <xdr:row>77</xdr:row>
      <xdr:rowOff>75845</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7810500" y="131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92373</xdr:rowOff>
    </xdr:from>
    <xdr:ext cx="534377"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7594111" y="1295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36694</xdr:rowOff>
    </xdr:from>
    <xdr:to>
      <xdr:col>36</xdr:col>
      <xdr:colOff>165100</xdr:colOff>
      <xdr:row>76</xdr:row>
      <xdr:rowOff>138294</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6921500" y="1306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154820</xdr:rowOff>
    </xdr:from>
    <xdr:ext cx="534377"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705111" y="1284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9" name="普通建設事業費 （ うち更新整備　）最小値テキスト">
          <a:extLst>
            <a:ext uri="{FF2B5EF4-FFF2-40B4-BE49-F238E27FC236}">
              <a16:creationId xmlns="" xmlns:a16="http://schemas.microsoft.com/office/drawing/2014/main" id="{00000000-0008-0000-0600-0000CB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1" name="普通建設事業費 （ うち更新整備　）最大値テキスト">
          <a:extLst>
            <a:ext uri="{FF2B5EF4-FFF2-40B4-BE49-F238E27FC236}">
              <a16:creationId xmlns="" xmlns:a16="http://schemas.microsoft.com/office/drawing/2014/main" id="{00000000-0008-0000-0600-0000CD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119317</xdr:rowOff>
    </xdr:from>
    <xdr:to>
      <xdr:col>55</xdr:col>
      <xdr:colOff>0</xdr:colOff>
      <xdr:row>95</xdr:row>
      <xdr:rowOff>133756</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9639300" y="16407067"/>
          <a:ext cx="8382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4" name="普通建設事業費 （ うち更新整備　）平均値テキスト">
          <a:extLst>
            <a:ext uri="{FF2B5EF4-FFF2-40B4-BE49-F238E27FC236}">
              <a16:creationId xmlns="" xmlns:a16="http://schemas.microsoft.com/office/drawing/2014/main" id="{00000000-0008-0000-0600-0000D0010000}"/>
            </a:ext>
          </a:extLst>
        </xdr:cNvPr>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133756</xdr:rowOff>
    </xdr:from>
    <xdr:to>
      <xdr:col>50</xdr:col>
      <xdr:colOff>114300</xdr:colOff>
      <xdr:row>96</xdr:row>
      <xdr:rowOff>79896</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flipV="1">
          <a:off x="8750300" y="16421506"/>
          <a:ext cx="889000" cy="11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79896</xdr:rowOff>
    </xdr:from>
    <xdr:to>
      <xdr:col>45</xdr:col>
      <xdr:colOff>177800</xdr:colOff>
      <xdr:row>97</xdr:row>
      <xdr:rowOff>87148</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7861300" y="16539096"/>
          <a:ext cx="889000" cy="1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114940</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8483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87148</xdr:rowOff>
    </xdr:from>
    <xdr:to>
      <xdr:col>41</xdr:col>
      <xdr:colOff>50800</xdr:colOff>
      <xdr:row>97</xdr:row>
      <xdr:rowOff>133908</xdr:rowOff>
    </xdr:to>
    <xdr:cxnSp macro="">
      <xdr:nvCxnSpPr>
        <xdr:cNvPr id="472" name="直線コネクタ 471">
          <a:extLst>
            <a:ext uri="{FF2B5EF4-FFF2-40B4-BE49-F238E27FC236}">
              <a16:creationId xmlns="" xmlns:a16="http://schemas.microsoft.com/office/drawing/2014/main" id="{00000000-0008-0000-0600-0000D8010000}"/>
            </a:ext>
          </a:extLst>
        </xdr:cNvPr>
        <xdr:cNvCxnSpPr/>
      </xdr:nvCxnSpPr>
      <xdr:spPr>
        <a:xfrm flipV="1">
          <a:off x="6972300" y="16717798"/>
          <a:ext cx="889000" cy="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158208</xdr:rowOff>
    </xdr:from>
    <xdr:ext cx="534377"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7594111" y="162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131793</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6705111" y="16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68517</xdr:rowOff>
    </xdr:from>
    <xdr:to>
      <xdr:col>55</xdr:col>
      <xdr:colOff>50800</xdr:colOff>
      <xdr:row>95</xdr:row>
      <xdr:rowOff>170117</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10426700" y="163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91394</xdr:rowOff>
    </xdr:from>
    <xdr:ext cx="534377" cy="259045"/>
    <xdr:sp macro="" textlink="">
      <xdr:nvSpPr>
        <xdr:cNvPr id="483" name="普通建設事業費 （ うち更新整備　）該当値テキスト">
          <a:extLst>
            <a:ext uri="{FF2B5EF4-FFF2-40B4-BE49-F238E27FC236}">
              <a16:creationId xmlns="" xmlns:a16="http://schemas.microsoft.com/office/drawing/2014/main" id="{00000000-0008-0000-0600-0000E3010000}"/>
            </a:ext>
          </a:extLst>
        </xdr:cNvPr>
        <xdr:cNvSpPr txBox="1"/>
      </xdr:nvSpPr>
      <xdr:spPr>
        <a:xfrm>
          <a:off x="10528300" y="162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82956</xdr:rowOff>
    </xdr:from>
    <xdr:to>
      <xdr:col>50</xdr:col>
      <xdr:colOff>165100</xdr:colOff>
      <xdr:row>96</xdr:row>
      <xdr:rowOff>13106</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9588500" y="163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29633</xdr:rowOff>
    </xdr:from>
    <xdr:ext cx="534377"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9372111" y="1614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29096</xdr:rowOff>
    </xdr:from>
    <xdr:to>
      <xdr:col>46</xdr:col>
      <xdr:colOff>38100</xdr:colOff>
      <xdr:row>96</xdr:row>
      <xdr:rowOff>130696</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8699500" y="164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121823</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848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36348</xdr:rowOff>
    </xdr:from>
    <xdr:to>
      <xdr:col>41</xdr:col>
      <xdr:colOff>101600</xdr:colOff>
      <xdr:row>97</xdr:row>
      <xdr:rowOff>137948</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7810500" y="166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129075</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7594111" y="167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83108</xdr:rowOff>
    </xdr:from>
    <xdr:to>
      <xdr:col>36</xdr:col>
      <xdr:colOff>165100</xdr:colOff>
      <xdr:row>98</xdr:row>
      <xdr:rowOff>13258</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6921500" y="167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4385</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6705111" y="1680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39802</xdr:rowOff>
    </xdr:from>
    <xdr:to>
      <xdr:col>85</xdr:col>
      <xdr:colOff>126364</xdr:colOff>
      <xdr:row>38</xdr:row>
      <xdr:rowOff>139700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flipV="1">
          <a:off x="16317595" y="5526202"/>
          <a:ext cx="1269" cy="1128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157929</xdr:rowOff>
    </xdr:from>
    <xdr:ext cx="599010" cy="259045"/>
    <xdr:sp macro="" textlink="">
      <xdr:nvSpPr>
        <xdr:cNvPr id="516" name="災害復旧事業費最大値テキスト">
          <a:extLst>
            <a:ext uri="{FF2B5EF4-FFF2-40B4-BE49-F238E27FC236}">
              <a16:creationId xmlns="" xmlns:a16="http://schemas.microsoft.com/office/drawing/2014/main" id="{00000000-0008-0000-0600-000004020000}"/>
            </a:ext>
          </a:extLst>
        </xdr:cNvPr>
        <xdr:cNvSpPr txBox="1"/>
      </xdr:nvSpPr>
      <xdr:spPr>
        <a:xfrm>
          <a:off x="16370300" y="530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39802</xdr:rowOff>
    </xdr:from>
    <xdr:to>
      <xdr:col>86</xdr:col>
      <xdr:colOff>25400</xdr:colOff>
      <xdr:row>32</xdr:row>
      <xdr:rowOff>39802</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6230600" y="552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34818</xdr:rowOff>
    </xdr:from>
    <xdr:to>
      <xdr:col>85</xdr:col>
      <xdr:colOff>127000</xdr:colOff>
      <xdr:row>32</xdr:row>
      <xdr:rowOff>39802</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5481300" y="5521218"/>
          <a:ext cx="8382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147621</xdr:rowOff>
    </xdr:from>
    <xdr:ext cx="469744" cy="259045"/>
    <xdr:sp macro="" textlink="">
      <xdr:nvSpPr>
        <xdr:cNvPr id="519" name="災害復旧事業費平均値テキスト">
          <a:extLst>
            <a:ext uri="{FF2B5EF4-FFF2-40B4-BE49-F238E27FC236}">
              <a16:creationId xmlns="" xmlns:a16="http://schemas.microsoft.com/office/drawing/2014/main" id="{00000000-0008-0000-0600-000007020000}"/>
            </a:ext>
          </a:extLst>
        </xdr:cNvPr>
        <xdr:cNvSpPr txBox="1"/>
      </xdr:nvSpPr>
      <xdr:spPr>
        <a:xfrm>
          <a:off x="16370300" y="6491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169194</xdr:rowOff>
    </xdr:from>
    <xdr:to>
      <xdr:col>85</xdr:col>
      <xdr:colOff>177800</xdr:colOff>
      <xdr:row>38</xdr:row>
      <xdr:rowOff>99344</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6268700" y="651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48196</xdr:rowOff>
    </xdr:from>
    <xdr:to>
      <xdr:col>81</xdr:col>
      <xdr:colOff>50800</xdr:colOff>
      <xdr:row>32</xdr:row>
      <xdr:rowOff>34818</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4592300" y="5363146"/>
          <a:ext cx="889000" cy="1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17659</xdr:rowOff>
    </xdr:from>
    <xdr:to>
      <xdr:col>81</xdr:col>
      <xdr:colOff>101600</xdr:colOff>
      <xdr:row>38</xdr:row>
      <xdr:rowOff>119259</xdr:rowOff>
    </xdr:to>
    <xdr:sp macro="" textlink="">
      <xdr:nvSpPr>
        <xdr:cNvPr id="522" name="フローチャート: 判断 521">
          <a:extLst>
            <a:ext uri="{FF2B5EF4-FFF2-40B4-BE49-F238E27FC236}">
              <a16:creationId xmlns="" xmlns:a16="http://schemas.microsoft.com/office/drawing/2014/main" id="{00000000-0008-0000-0600-00000A020000}"/>
            </a:ext>
          </a:extLst>
        </xdr:cNvPr>
        <xdr:cNvSpPr/>
      </xdr:nvSpPr>
      <xdr:spPr>
        <a:xfrm>
          <a:off x="15430500" y="653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110386</xdr:rowOff>
    </xdr:from>
    <xdr:ext cx="469744"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5246428" y="662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123927</xdr:rowOff>
    </xdr:from>
    <xdr:to>
      <xdr:col>76</xdr:col>
      <xdr:colOff>114300</xdr:colOff>
      <xdr:row>31</xdr:row>
      <xdr:rowOff>48196</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a:off x="13703300" y="5267427"/>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17952</xdr:rowOff>
    </xdr:from>
    <xdr:to>
      <xdr:col>76</xdr:col>
      <xdr:colOff>165100</xdr:colOff>
      <xdr:row>38</xdr:row>
      <xdr:rowOff>119552</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4541500" y="653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110679</xdr:rowOff>
    </xdr:from>
    <xdr:ext cx="469744"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4357428" y="662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123927</xdr:rowOff>
    </xdr:from>
    <xdr:to>
      <xdr:col>71</xdr:col>
      <xdr:colOff>177800</xdr:colOff>
      <xdr:row>33</xdr:row>
      <xdr:rowOff>145516</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flipV="1">
          <a:off x="12814300" y="5267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35060</xdr:rowOff>
    </xdr:from>
    <xdr:to>
      <xdr:col>72</xdr:col>
      <xdr:colOff>38100</xdr:colOff>
      <xdr:row>38</xdr:row>
      <xdr:rowOff>136660</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36525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127787</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3468428" y="664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55168</xdr:rowOff>
    </xdr:from>
    <xdr:to>
      <xdr:col>67</xdr:col>
      <xdr:colOff>101600</xdr:colOff>
      <xdr:row>38</xdr:row>
      <xdr:rowOff>156768</xdr:rowOff>
    </xdr:to>
    <xdr:sp macro="" textlink="">
      <xdr:nvSpPr>
        <xdr:cNvPr id="530" name="フローチャート: 判断 529">
          <a:extLst>
            <a:ext uri="{FF2B5EF4-FFF2-40B4-BE49-F238E27FC236}">
              <a16:creationId xmlns="" xmlns:a16="http://schemas.microsoft.com/office/drawing/2014/main" id="{00000000-0008-0000-0600-000012020000}"/>
            </a:ext>
          </a:extLst>
        </xdr:cNvPr>
        <xdr:cNvSpPr/>
      </xdr:nvSpPr>
      <xdr:spPr>
        <a:xfrm>
          <a:off x="12763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147895</xdr:rowOff>
    </xdr:from>
    <xdr:ext cx="469744"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579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160452</xdr:rowOff>
    </xdr:from>
    <xdr:to>
      <xdr:col>85</xdr:col>
      <xdr:colOff>177800</xdr:colOff>
      <xdr:row>32</xdr:row>
      <xdr:rowOff>90602</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6268700" y="54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113479</xdr:rowOff>
    </xdr:from>
    <xdr:ext cx="599010" cy="259045"/>
    <xdr:sp macro="" textlink="">
      <xdr:nvSpPr>
        <xdr:cNvPr id="538" name="災害復旧事業費該当値テキスト">
          <a:extLst>
            <a:ext uri="{FF2B5EF4-FFF2-40B4-BE49-F238E27FC236}">
              <a16:creationId xmlns="" xmlns:a16="http://schemas.microsoft.com/office/drawing/2014/main" id="{00000000-0008-0000-0600-00001A020000}"/>
            </a:ext>
          </a:extLst>
        </xdr:cNvPr>
        <xdr:cNvSpPr txBox="1"/>
      </xdr:nvSpPr>
      <xdr:spPr>
        <a:xfrm>
          <a:off x="16370300" y="542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155468</xdr:rowOff>
    </xdr:from>
    <xdr:to>
      <xdr:col>81</xdr:col>
      <xdr:colOff>101600</xdr:colOff>
      <xdr:row>32</xdr:row>
      <xdr:rowOff>85618</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5430500" y="54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102145</xdr:rowOff>
    </xdr:from>
    <xdr:ext cx="59901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5181795" y="524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168846</xdr:rowOff>
    </xdr:from>
    <xdr:to>
      <xdr:col>76</xdr:col>
      <xdr:colOff>165100</xdr:colOff>
      <xdr:row>31</xdr:row>
      <xdr:rowOff>98996</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4541500" y="53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115523</xdr:rowOff>
    </xdr:from>
    <xdr:ext cx="599010"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4292795" y="508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73127</xdr:rowOff>
    </xdr:from>
    <xdr:to>
      <xdr:col>72</xdr:col>
      <xdr:colOff>38100</xdr:colOff>
      <xdr:row>31</xdr:row>
      <xdr:rowOff>3277</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3652500" y="52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19804</xdr:rowOff>
    </xdr:from>
    <xdr:ext cx="599010"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3403795" y="499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94716</xdr:rowOff>
    </xdr:from>
    <xdr:to>
      <xdr:col>67</xdr:col>
      <xdr:colOff>101600</xdr:colOff>
      <xdr:row>34</xdr:row>
      <xdr:rowOff>24866</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2763500" y="57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41393</xdr:rowOff>
    </xdr:from>
    <xdr:ext cx="534377"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2547111" y="55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0" name="公債費最小値テキスト">
          <a:extLst>
            <a:ext uri="{FF2B5EF4-FFF2-40B4-BE49-F238E27FC236}">
              <a16:creationId xmlns="" xmlns:a16="http://schemas.microsoft.com/office/drawing/2014/main" id="{00000000-0008-0000-0600-00006C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2" name="公債費最大値テキスト">
          <a:extLst>
            <a:ext uri="{FF2B5EF4-FFF2-40B4-BE49-F238E27FC236}">
              <a16:creationId xmlns="" xmlns:a16="http://schemas.microsoft.com/office/drawing/2014/main" id="{00000000-0008-0000-0600-00006E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67714</xdr:rowOff>
    </xdr:from>
    <xdr:to>
      <xdr:col>85</xdr:col>
      <xdr:colOff>127000</xdr:colOff>
      <xdr:row>75</xdr:row>
      <xdr:rowOff>141407</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flipV="1">
          <a:off x="15481300" y="12926464"/>
          <a:ext cx="838200" cy="7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7799</xdr:rowOff>
    </xdr:from>
    <xdr:ext cx="534377" cy="259045"/>
    <xdr:sp macro="" textlink="">
      <xdr:nvSpPr>
        <xdr:cNvPr id="625" name="公債費平均値テキスト">
          <a:extLst>
            <a:ext uri="{FF2B5EF4-FFF2-40B4-BE49-F238E27FC236}">
              <a16:creationId xmlns="" xmlns:a16="http://schemas.microsoft.com/office/drawing/2014/main" id="{00000000-0008-0000-0600-000071020000}"/>
            </a:ext>
          </a:extLst>
        </xdr:cNvPr>
        <xdr:cNvSpPr txBox="1"/>
      </xdr:nvSpPr>
      <xdr:spPr>
        <a:xfrm>
          <a:off x="16370300" y="1303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6" name="フローチャート: 判断 625">
          <a:extLst>
            <a:ext uri="{FF2B5EF4-FFF2-40B4-BE49-F238E27FC236}">
              <a16:creationId xmlns="" xmlns:a16="http://schemas.microsoft.com/office/drawing/2014/main" id="{00000000-0008-0000-0600-000072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141407</xdr:rowOff>
    </xdr:from>
    <xdr:to>
      <xdr:col>81</xdr:col>
      <xdr:colOff>50800</xdr:colOff>
      <xdr:row>76</xdr:row>
      <xdr:rowOff>63424</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flipV="1">
          <a:off x="14592300" y="13000157"/>
          <a:ext cx="889000" cy="9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28" name="フローチャート: 判断 627">
          <a:extLst>
            <a:ext uri="{FF2B5EF4-FFF2-40B4-BE49-F238E27FC236}">
              <a16:creationId xmlns="" xmlns:a16="http://schemas.microsoft.com/office/drawing/2014/main" id="{00000000-0008-0000-0600-000074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63424</xdr:rowOff>
    </xdr:from>
    <xdr:to>
      <xdr:col>76</xdr:col>
      <xdr:colOff>114300</xdr:colOff>
      <xdr:row>77</xdr:row>
      <xdr:rowOff>871</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flipV="1">
          <a:off x="13703300" y="13093624"/>
          <a:ext cx="889000" cy="10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1" name="フローチャート: 判断 630">
          <a:extLst>
            <a:ext uri="{FF2B5EF4-FFF2-40B4-BE49-F238E27FC236}">
              <a16:creationId xmlns="" xmlns:a16="http://schemas.microsoft.com/office/drawing/2014/main" id="{00000000-0008-0000-0600-000077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871</xdr:rowOff>
    </xdr:from>
    <xdr:to>
      <xdr:col>71</xdr:col>
      <xdr:colOff>177800</xdr:colOff>
      <xdr:row>77</xdr:row>
      <xdr:rowOff>15456</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flipV="1">
          <a:off x="12814300" y="13202521"/>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41543</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3436111" y="129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6" name="フローチャート: 判断 635">
          <a:extLst>
            <a:ext uri="{FF2B5EF4-FFF2-40B4-BE49-F238E27FC236}">
              <a16:creationId xmlns="" xmlns:a16="http://schemas.microsoft.com/office/drawing/2014/main" id="{00000000-0008-0000-0600-00007C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34053</xdr:rowOff>
    </xdr:from>
    <xdr:ext cx="534377"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2547111" y="128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16914</xdr:rowOff>
    </xdr:from>
    <xdr:to>
      <xdr:col>85</xdr:col>
      <xdr:colOff>177800</xdr:colOff>
      <xdr:row>75</xdr:row>
      <xdr:rowOff>118514</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6268700" y="128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39791</xdr:rowOff>
    </xdr:from>
    <xdr:ext cx="534377" cy="259045"/>
    <xdr:sp macro="" textlink="">
      <xdr:nvSpPr>
        <xdr:cNvPr id="644" name="公債費該当値テキスト">
          <a:extLst>
            <a:ext uri="{FF2B5EF4-FFF2-40B4-BE49-F238E27FC236}">
              <a16:creationId xmlns="" xmlns:a16="http://schemas.microsoft.com/office/drawing/2014/main" id="{00000000-0008-0000-0600-000084020000}"/>
            </a:ext>
          </a:extLst>
        </xdr:cNvPr>
        <xdr:cNvSpPr txBox="1"/>
      </xdr:nvSpPr>
      <xdr:spPr>
        <a:xfrm>
          <a:off x="16370300" y="127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90607</xdr:rowOff>
    </xdr:from>
    <xdr:to>
      <xdr:col>81</xdr:col>
      <xdr:colOff>101600</xdr:colOff>
      <xdr:row>76</xdr:row>
      <xdr:rowOff>20757</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5430500" y="129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37284</xdr:rowOff>
    </xdr:from>
    <xdr:ext cx="534377"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5214111" y="127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12624</xdr:rowOff>
    </xdr:from>
    <xdr:to>
      <xdr:col>76</xdr:col>
      <xdr:colOff>165100</xdr:colOff>
      <xdr:row>76</xdr:row>
      <xdr:rowOff>114224</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4541500" y="130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130751</xdr:rowOff>
    </xdr:from>
    <xdr:ext cx="534377"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4325111" y="1281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121521</xdr:rowOff>
    </xdr:from>
    <xdr:to>
      <xdr:col>72</xdr:col>
      <xdr:colOff>38100</xdr:colOff>
      <xdr:row>77</xdr:row>
      <xdr:rowOff>51671</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3652500" y="1315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42798</xdr:rowOff>
    </xdr:from>
    <xdr:ext cx="534377"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3436111" y="1324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136106</xdr:rowOff>
    </xdr:from>
    <xdr:to>
      <xdr:col>67</xdr:col>
      <xdr:colOff>101600</xdr:colOff>
      <xdr:row>77</xdr:row>
      <xdr:rowOff>66256</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2763500" y="1316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57383</xdr:rowOff>
    </xdr:from>
    <xdr:ext cx="534377"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2547111" y="13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7" name="積立金最小値テキスト">
          <a:extLst>
            <a:ext uri="{FF2B5EF4-FFF2-40B4-BE49-F238E27FC236}">
              <a16:creationId xmlns="" xmlns:a16="http://schemas.microsoft.com/office/drawing/2014/main" id="{00000000-0008-0000-0600-0000A5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79" name="積立金最大値テキスト">
          <a:extLst>
            <a:ext uri="{FF2B5EF4-FFF2-40B4-BE49-F238E27FC236}">
              <a16:creationId xmlns="" xmlns:a16="http://schemas.microsoft.com/office/drawing/2014/main" id="{00000000-0008-0000-0600-0000A7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6744</xdr:rowOff>
    </xdr:from>
    <xdr:to>
      <xdr:col>85</xdr:col>
      <xdr:colOff>127000</xdr:colOff>
      <xdr:row>94</xdr:row>
      <xdr:rowOff>126505</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flipV="1">
          <a:off x="15481300" y="16123044"/>
          <a:ext cx="838200" cy="1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88752</xdr:rowOff>
    </xdr:from>
    <xdr:ext cx="534377" cy="259045"/>
    <xdr:sp macro="" textlink="">
      <xdr:nvSpPr>
        <xdr:cNvPr id="682" name="積立金平均値テキスト">
          <a:extLst>
            <a:ext uri="{FF2B5EF4-FFF2-40B4-BE49-F238E27FC236}">
              <a16:creationId xmlns="" xmlns:a16="http://schemas.microsoft.com/office/drawing/2014/main" id="{00000000-0008-0000-0600-0000AA020000}"/>
            </a:ext>
          </a:extLst>
        </xdr:cNvPr>
        <xdr:cNvSpPr txBox="1"/>
      </xdr:nvSpPr>
      <xdr:spPr>
        <a:xfrm>
          <a:off x="16370300" y="1654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126505</xdr:rowOff>
    </xdr:from>
    <xdr:to>
      <xdr:col>81</xdr:col>
      <xdr:colOff>50800</xdr:colOff>
      <xdr:row>95</xdr:row>
      <xdr:rowOff>20980</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4592300" y="16242805"/>
          <a:ext cx="889000" cy="6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56850</xdr:rowOff>
    </xdr:from>
    <xdr:ext cx="534377"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5214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20980</xdr:rowOff>
    </xdr:from>
    <xdr:to>
      <xdr:col>76</xdr:col>
      <xdr:colOff>114300</xdr:colOff>
      <xdr:row>96</xdr:row>
      <xdr:rowOff>40869</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flipV="1">
          <a:off x="13703300" y="16308730"/>
          <a:ext cx="889000" cy="19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73182</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4325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7023</xdr:rowOff>
    </xdr:from>
    <xdr:to>
      <xdr:col>71</xdr:col>
      <xdr:colOff>177800</xdr:colOff>
      <xdr:row>96</xdr:row>
      <xdr:rowOff>40869</xdr:rowOff>
    </xdr:to>
    <xdr:cxnSp macro="">
      <xdr:nvCxnSpPr>
        <xdr:cNvPr id="690" name="直線コネクタ 689">
          <a:extLst>
            <a:ext uri="{FF2B5EF4-FFF2-40B4-BE49-F238E27FC236}">
              <a16:creationId xmlns="" xmlns:a16="http://schemas.microsoft.com/office/drawing/2014/main" id="{00000000-0008-0000-0600-0000B2020000}"/>
            </a:ext>
          </a:extLst>
        </xdr:cNvPr>
        <xdr:cNvCxnSpPr/>
      </xdr:nvCxnSpPr>
      <xdr:spPr>
        <a:xfrm>
          <a:off x="12814300" y="16466223"/>
          <a:ext cx="889000" cy="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69118</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3436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49319</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2547111" y="168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127394</xdr:rowOff>
    </xdr:from>
    <xdr:to>
      <xdr:col>85</xdr:col>
      <xdr:colOff>177800</xdr:colOff>
      <xdr:row>94</xdr:row>
      <xdr:rowOff>57544</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6268700" y="160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150271</xdr:rowOff>
    </xdr:from>
    <xdr:ext cx="534377" cy="259045"/>
    <xdr:sp macro="" textlink="">
      <xdr:nvSpPr>
        <xdr:cNvPr id="701" name="積立金該当値テキスト">
          <a:extLst>
            <a:ext uri="{FF2B5EF4-FFF2-40B4-BE49-F238E27FC236}">
              <a16:creationId xmlns="" xmlns:a16="http://schemas.microsoft.com/office/drawing/2014/main" id="{00000000-0008-0000-0600-0000BD020000}"/>
            </a:ext>
          </a:extLst>
        </xdr:cNvPr>
        <xdr:cNvSpPr txBox="1"/>
      </xdr:nvSpPr>
      <xdr:spPr>
        <a:xfrm>
          <a:off x="16370300" y="159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75705</xdr:rowOff>
    </xdr:from>
    <xdr:to>
      <xdr:col>81</xdr:col>
      <xdr:colOff>101600</xdr:colOff>
      <xdr:row>95</xdr:row>
      <xdr:rowOff>5855</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5430500" y="161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22382</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5214111" y="1596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141630</xdr:rowOff>
    </xdr:from>
    <xdr:to>
      <xdr:col>76</xdr:col>
      <xdr:colOff>165100</xdr:colOff>
      <xdr:row>95</xdr:row>
      <xdr:rowOff>71780</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4541500" y="162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88307</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4325111" y="1603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161519</xdr:rowOff>
    </xdr:from>
    <xdr:to>
      <xdr:col>72</xdr:col>
      <xdr:colOff>38100</xdr:colOff>
      <xdr:row>96</xdr:row>
      <xdr:rowOff>91669</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3652500" y="164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108196</xdr:rowOff>
    </xdr:from>
    <xdr:ext cx="534377"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3436111" y="162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127673</xdr:rowOff>
    </xdr:from>
    <xdr:to>
      <xdr:col>67</xdr:col>
      <xdr:colOff>101600</xdr:colOff>
      <xdr:row>96</xdr:row>
      <xdr:rowOff>57823</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2763500" y="164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74350</xdr:rowOff>
    </xdr:from>
    <xdr:ext cx="534377"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2547111" y="161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4" name="投資及び出資金最大値テキスト">
          <a:extLst>
            <a:ext uri="{FF2B5EF4-FFF2-40B4-BE49-F238E27FC236}">
              <a16:creationId xmlns="" xmlns:a16="http://schemas.microsoft.com/office/drawing/2014/main" id="{00000000-0008-0000-0600-0000DE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133985</xdr:rowOff>
    </xdr:from>
    <xdr:to>
      <xdr:col>116</xdr:col>
      <xdr:colOff>63500</xdr:colOff>
      <xdr:row>38</xdr:row>
      <xdr:rowOff>135859</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1323300" y="6649085"/>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7" name="投資及び出資金平均値テキスト">
          <a:extLst>
            <a:ext uri="{FF2B5EF4-FFF2-40B4-BE49-F238E27FC236}">
              <a16:creationId xmlns="" xmlns:a16="http://schemas.microsoft.com/office/drawing/2014/main" id="{00000000-0008-0000-0600-0000E1020000}"/>
            </a:ext>
          </a:extLst>
        </xdr:cNvPr>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8" name="フローチャート: 判断 737">
          <a:extLst>
            <a:ext uri="{FF2B5EF4-FFF2-40B4-BE49-F238E27FC236}">
              <a16:creationId xmlns="" xmlns:a16="http://schemas.microsoft.com/office/drawing/2014/main" id="{00000000-0008-0000-0600-0000E2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133985</xdr:rowOff>
    </xdr:from>
    <xdr:to>
      <xdr:col>111</xdr:col>
      <xdr:colOff>177800</xdr:colOff>
      <xdr:row>38</xdr:row>
      <xdr:rowOff>136682</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20434300" y="6649085"/>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1088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134579</xdr:rowOff>
    </xdr:from>
    <xdr:to>
      <xdr:col>107</xdr:col>
      <xdr:colOff>50800</xdr:colOff>
      <xdr:row>38</xdr:row>
      <xdr:rowOff>136682</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19545300" y="6649679"/>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133528</xdr:rowOff>
    </xdr:from>
    <xdr:to>
      <xdr:col>102</xdr:col>
      <xdr:colOff>114300</xdr:colOff>
      <xdr:row>38</xdr:row>
      <xdr:rowOff>134579</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18656300" y="6648628"/>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8421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85059</xdr:rowOff>
    </xdr:from>
    <xdr:to>
      <xdr:col>116</xdr:col>
      <xdr:colOff>114300</xdr:colOff>
      <xdr:row>39</xdr:row>
      <xdr:rowOff>15209</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22110700" y="66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171436</xdr:rowOff>
    </xdr:from>
    <xdr:ext cx="313932" cy="259045"/>
    <xdr:sp macro="" textlink="">
      <xdr:nvSpPr>
        <xdr:cNvPr id="756" name="投資及び出資金該当値テキスト">
          <a:extLst>
            <a:ext uri="{FF2B5EF4-FFF2-40B4-BE49-F238E27FC236}">
              <a16:creationId xmlns="" xmlns:a16="http://schemas.microsoft.com/office/drawing/2014/main" id="{00000000-0008-0000-0600-0000F4020000}"/>
            </a:ext>
          </a:extLst>
        </xdr:cNvPr>
        <xdr:cNvSpPr txBox="1"/>
      </xdr:nvSpPr>
      <xdr:spPr>
        <a:xfrm>
          <a:off x="22212300" y="65150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83185</xdr:rowOff>
    </xdr:from>
    <xdr:to>
      <xdr:col>112</xdr:col>
      <xdr:colOff>38100</xdr:colOff>
      <xdr:row>39</xdr:row>
      <xdr:rowOff>13335</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1272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4462</xdr:rowOff>
    </xdr:from>
    <xdr:ext cx="378565"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134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85882</xdr:rowOff>
    </xdr:from>
    <xdr:to>
      <xdr:col>107</xdr:col>
      <xdr:colOff>101600</xdr:colOff>
      <xdr:row>39</xdr:row>
      <xdr:rowOff>16032</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0383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7159</xdr:rowOff>
    </xdr:from>
    <xdr:ext cx="313932"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0277333" y="6693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83779</xdr:rowOff>
    </xdr:from>
    <xdr:to>
      <xdr:col>102</xdr:col>
      <xdr:colOff>165100</xdr:colOff>
      <xdr:row>39</xdr:row>
      <xdr:rowOff>13929</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19494500" y="65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5056</xdr:rowOff>
    </xdr:from>
    <xdr:ext cx="378565"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9356017" y="669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82728</xdr:rowOff>
    </xdr:from>
    <xdr:to>
      <xdr:col>98</xdr:col>
      <xdr:colOff>38100</xdr:colOff>
      <xdr:row>39</xdr:row>
      <xdr:rowOff>12878</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18605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4005</xdr:rowOff>
    </xdr:from>
    <xdr:ext cx="378565"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8467017" y="66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89" name="貸付金最大値テキスト">
          <a:extLst>
            <a:ext uri="{FF2B5EF4-FFF2-40B4-BE49-F238E27FC236}">
              <a16:creationId xmlns="" xmlns:a16="http://schemas.microsoft.com/office/drawing/2014/main" id="{00000000-0008-0000-0600-000015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9078</xdr:rowOff>
    </xdr:from>
    <xdr:to>
      <xdr:col>116</xdr:col>
      <xdr:colOff>63500</xdr:colOff>
      <xdr:row>58</xdr:row>
      <xdr:rowOff>13787</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flipV="1">
          <a:off x="21323300" y="9953178"/>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2" name="貸付金平均値テキスト">
          <a:extLst>
            <a:ext uri="{FF2B5EF4-FFF2-40B4-BE49-F238E27FC236}">
              <a16:creationId xmlns="" xmlns:a16="http://schemas.microsoft.com/office/drawing/2014/main" id="{00000000-0008-0000-0600-000018030000}"/>
            </a:ext>
          </a:extLst>
        </xdr:cNvPr>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3" name="フローチャート: 判断 792">
          <a:extLst>
            <a:ext uri="{FF2B5EF4-FFF2-40B4-BE49-F238E27FC236}">
              <a16:creationId xmlns="" xmlns:a16="http://schemas.microsoft.com/office/drawing/2014/main" id="{00000000-0008-0000-0600-000019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13787</xdr:rowOff>
    </xdr:from>
    <xdr:to>
      <xdr:col>111</xdr:col>
      <xdr:colOff>177800</xdr:colOff>
      <xdr:row>58</xdr:row>
      <xdr:rowOff>18634</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flipV="1">
          <a:off x="20434300" y="9957887"/>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5" name="フローチャート: 判断 794">
          <a:extLst>
            <a:ext uri="{FF2B5EF4-FFF2-40B4-BE49-F238E27FC236}">
              <a16:creationId xmlns="" xmlns:a16="http://schemas.microsoft.com/office/drawing/2014/main" id="{00000000-0008-0000-0600-00001B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18634</xdr:rowOff>
    </xdr:from>
    <xdr:to>
      <xdr:col>107</xdr:col>
      <xdr:colOff>50800</xdr:colOff>
      <xdr:row>58</xdr:row>
      <xdr:rowOff>19410</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flipV="1">
          <a:off x="19545300" y="9962734"/>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798" name="フローチャート: 判断 797">
          <a:extLst>
            <a:ext uri="{FF2B5EF4-FFF2-40B4-BE49-F238E27FC236}">
              <a16:creationId xmlns="" xmlns:a16="http://schemas.microsoft.com/office/drawing/2014/main" id="{00000000-0008-0000-0600-00001E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7889</xdr:rowOff>
    </xdr:from>
    <xdr:to>
      <xdr:col>102</xdr:col>
      <xdr:colOff>114300</xdr:colOff>
      <xdr:row>58</xdr:row>
      <xdr:rowOff>19410</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18656300" y="9951989"/>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18421428" y="95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129728</xdr:rowOff>
    </xdr:from>
    <xdr:to>
      <xdr:col>116</xdr:col>
      <xdr:colOff>114300</xdr:colOff>
      <xdr:row>58</xdr:row>
      <xdr:rowOff>59878</xdr:rowOff>
    </xdr:to>
    <xdr:sp macro="" textlink="">
      <xdr:nvSpPr>
        <xdr:cNvPr id="810" name="楕円 809">
          <a:extLst>
            <a:ext uri="{FF2B5EF4-FFF2-40B4-BE49-F238E27FC236}">
              <a16:creationId xmlns="" xmlns:a16="http://schemas.microsoft.com/office/drawing/2014/main" id="{00000000-0008-0000-0600-00002A030000}"/>
            </a:ext>
          </a:extLst>
        </xdr:cNvPr>
        <xdr:cNvSpPr/>
      </xdr:nvSpPr>
      <xdr:spPr>
        <a:xfrm>
          <a:off x="22110700" y="990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108155</xdr:rowOff>
    </xdr:from>
    <xdr:ext cx="469744" cy="259045"/>
    <xdr:sp macro="" textlink="">
      <xdr:nvSpPr>
        <xdr:cNvPr id="811" name="貸付金該当値テキスト">
          <a:extLst>
            <a:ext uri="{FF2B5EF4-FFF2-40B4-BE49-F238E27FC236}">
              <a16:creationId xmlns="" xmlns:a16="http://schemas.microsoft.com/office/drawing/2014/main" id="{00000000-0008-0000-0600-00002B030000}"/>
            </a:ext>
          </a:extLst>
        </xdr:cNvPr>
        <xdr:cNvSpPr txBox="1"/>
      </xdr:nvSpPr>
      <xdr:spPr>
        <a:xfrm>
          <a:off x="22212300" y="988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134437</xdr:rowOff>
    </xdr:from>
    <xdr:to>
      <xdr:col>112</xdr:col>
      <xdr:colOff>38100</xdr:colOff>
      <xdr:row>58</xdr:row>
      <xdr:rowOff>64587</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21272500" y="99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55714</xdr:rowOff>
    </xdr:from>
    <xdr:ext cx="469744"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1088428" y="999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139284</xdr:rowOff>
    </xdr:from>
    <xdr:to>
      <xdr:col>107</xdr:col>
      <xdr:colOff>101600</xdr:colOff>
      <xdr:row>58</xdr:row>
      <xdr:rowOff>69434</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0383500" y="991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60561</xdr:rowOff>
    </xdr:from>
    <xdr:ext cx="469744"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0199428" y="1000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140060</xdr:rowOff>
    </xdr:from>
    <xdr:to>
      <xdr:col>102</xdr:col>
      <xdr:colOff>165100</xdr:colOff>
      <xdr:row>58</xdr:row>
      <xdr:rowOff>70210</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19494500" y="99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61337</xdr:rowOff>
    </xdr:from>
    <xdr:ext cx="469744"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9310428" y="1000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128539</xdr:rowOff>
    </xdr:from>
    <xdr:to>
      <xdr:col>98</xdr:col>
      <xdr:colOff>38100</xdr:colOff>
      <xdr:row>58</xdr:row>
      <xdr:rowOff>58689</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18605500" y="99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49816</xdr:rowOff>
    </xdr:from>
    <xdr:ext cx="469744"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8421428" y="99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5" name="繰出金最小値テキスト">
          <a:extLst>
            <a:ext uri="{FF2B5EF4-FFF2-40B4-BE49-F238E27FC236}">
              <a16:creationId xmlns="" xmlns:a16="http://schemas.microsoft.com/office/drawing/2014/main" id="{00000000-0008-0000-0600-00004D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7" name="繰出金最大値テキスト">
          <a:extLst>
            <a:ext uri="{FF2B5EF4-FFF2-40B4-BE49-F238E27FC236}">
              <a16:creationId xmlns="" xmlns:a16="http://schemas.microsoft.com/office/drawing/2014/main" id="{00000000-0008-0000-0600-00004F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70434</xdr:rowOff>
    </xdr:from>
    <xdr:to>
      <xdr:col>116</xdr:col>
      <xdr:colOff>63500</xdr:colOff>
      <xdr:row>74</xdr:row>
      <xdr:rowOff>152578</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flipV="1">
          <a:off x="21323300" y="12757734"/>
          <a:ext cx="8382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50" name="繰出金平均値テキスト">
          <a:extLst>
            <a:ext uri="{FF2B5EF4-FFF2-40B4-BE49-F238E27FC236}">
              <a16:creationId xmlns="" xmlns:a16="http://schemas.microsoft.com/office/drawing/2014/main" id="{00000000-0008-0000-0600-000052030000}"/>
            </a:ext>
          </a:extLst>
        </xdr:cNvPr>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1" name="フローチャート: 判断 850">
          <a:extLst>
            <a:ext uri="{FF2B5EF4-FFF2-40B4-BE49-F238E27FC236}">
              <a16:creationId xmlns="" xmlns:a16="http://schemas.microsoft.com/office/drawing/2014/main" id="{00000000-0008-0000-0600-000053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100495</xdr:rowOff>
    </xdr:from>
    <xdr:to>
      <xdr:col>111</xdr:col>
      <xdr:colOff>177800</xdr:colOff>
      <xdr:row>74</xdr:row>
      <xdr:rowOff>152578</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20434300" y="12787795"/>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3" name="フローチャート: 判断 852">
          <a:extLst>
            <a:ext uri="{FF2B5EF4-FFF2-40B4-BE49-F238E27FC236}">
              <a16:creationId xmlns="" xmlns:a16="http://schemas.microsoft.com/office/drawing/2014/main" id="{00000000-0008-0000-0600-000055030000}"/>
            </a:ext>
          </a:extLst>
        </xdr:cNvPr>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100495</xdr:rowOff>
    </xdr:from>
    <xdr:to>
      <xdr:col>107</xdr:col>
      <xdr:colOff>50800</xdr:colOff>
      <xdr:row>75</xdr:row>
      <xdr:rowOff>26315</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flipV="1">
          <a:off x="19545300" y="12787795"/>
          <a:ext cx="889000" cy="9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65041</xdr:rowOff>
    </xdr:from>
    <xdr:ext cx="534377"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20167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6541</xdr:rowOff>
    </xdr:from>
    <xdr:to>
      <xdr:col>102</xdr:col>
      <xdr:colOff>114300</xdr:colOff>
      <xdr:row>75</xdr:row>
      <xdr:rowOff>26315</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18656300" y="12865291"/>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85641</xdr:rowOff>
    </xdr:from>
    <xdr:ext cx="534377"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19278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30015</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18389111" y="125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19634</xdr:rowOff>
    </xdr:from>
    <xdr:to>
      <xdr:col>116</xdr:col>
      <xdr:colOff>114300</xdr:colOff>
      <xdr:row>74</xdr:row>
      <xdr:rowOff>121234</xdr:rowOff>
    </xdr:to>
    <xdr:sp macro="" textlink="">
      <xdr:nvSpPr>
        <xdr:cNvPr id="868" name="楕円 867">
          <a:extLst>
            <a:ext uri="{FF2B5EF4-FFF2-40B4-BE49-F238E27FC236}">
              <a16:creationId xmlns="" xmlns:a16="http://schemas.microsoft.com/office/drawing/2014/main" id="{00000000-0008-0000-0600-000064030000}"/>
            </a:ext>
          </a:extLst>
        </xdr:cNvPr>
        <xdr:cNvSpPr/>
      </xdr:nvSpPr>
      <xdr:spPr>
        <a:xfrm>
          <a:off x="22110700" y="127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42511</xdr:rowOff>
    </xdr:from>
    <xdr:ext cx="534377" cy="259045"/>
    <xdr:sp macro="" textlink="">
      <xdr:nvSpPr>
        <xdr:cNvPr id="869" name="繰出金該当値テキスト">
          <a:extLst>
            <a:ext uri="{FF2B5EF4-FFF2-40B4-BE49-F238E27FC236}">
              <a16:creationId xmlns="" xmlns:a16="http://schemas.microsoft.com/office/drawing/2014/main" id="{00000000-0008-0000-0600-000065030000}"/>
            </a:ext>
          </a:extLst>
        </xdr:cNvPr>
        <xdr:cNvSpPr txBox="1"/>
      </xdr:nvSpPr>
      <xdr:spPr>
        <a:xfrm>
          <a:off x="22212300" y="1255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101778</xdr:rowOff>
    </xdr:from>
    <xdr:to>
      <xdr:col>112</xdr:col>
      <xdr:colOff>38100</xdr:colOff>
      <xdr:row>75</xdr:row>
      <xdr:rowOff>31928</xdr:rowOff>
    </xdr:to>
    <xdr:sp macro="" textlink="">
      <xdr:nvSpPr>
        <xdr:cNvPr id="870" name="楕円 869">
          <a:extLst>
            <a:ext uri="{FF2B5EF4-FFF2-40B4-BE49-F238E27FC236}">
              <a16:creationId xmlns="" xmlns:a16="http://schemas.microsoft.com/office/drawing/2014/main" id="{00000000-0008-0000-0600-000066030000}"/>
            </a:ext>
          </a:extLst>
        </xdr:cNvPr>
        <xdr:cNvSpPr/>
      </xdr:nvSpPr>
      <xdr:spPr>
        <a:xfrm>
          <a:off x="21272500" y="127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48455</xdr:rowOff>
    </xdr:from>
    <xdr:ext cx="534377"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056111" y="1256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49695</xdr:rowOff>
    </xdr:from>
    <xdr:to>
      <xdr:col>107</xdr:col>
      <xdr:colOff>101600</xdr:colOff>
      <xdr:row>74</xdr:row>
      <xdr:rowOff>151295</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0383500" y="127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167822</xdr:rowOff>
    </xdr:from>
    <xdr:ext cx="534377"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0167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146965</xdr:rowOff>
    </xdr:from>
    <xdr:to>
      <xdr:col>102</xdr:col>
      <xdr:colOff>165100</xdr:colOff>
      <xdr:row>75</xdr:row>
      <xdr:rowOff>77115</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19494500" y="128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68242</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9278111" y="1292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127191</xdr:rowOff>
    </xdr:from>
    <xdr:to>
      <xdr:col>98</xdr:col>
      <xdr:colOff>38100</xdr:colOff>
      <xdr:row>75</xdr:row>
      <xdr:rowOff>57341</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18605500" y="128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48468</xdr:rowOff>
    </xdr:from>
    <xdr:ext cx="534377"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8389111" y="129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　</a:t>
          </a:r>
          <a:r>
            <a:rPr kumimoji="1" lang="ja-JP" altLang="en-US" sz="1100">
              <a:solidFill>
                <a:schemeClr val="dk1"/>
              </a:solidFill>
              <a:effectLst/>
              <a:latin typeface="+mn-lt"/>
              <a:ea typeface="+mn-ea"/>
              <a:cs typeface="+mn-cs"/>
            </a:rPr>
            <a:t>任期付職員や国勢調査統計調査員の減等により減少しているが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災害対応等で依然として</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類似団体平均を上回っている。今後も災害対応職員の確保のため人件費の増が見込まれるが、適正な人員管理に努め費用の増加を抑える。</a:t>
          </a:r>
          <a:endParaRPr lang="ja-JP" altLang="ja-JP" sz="1400">
            <a:effectLst/>
          </a:endParaRPr>
        </a:p>
        <a:p>
          <a:r>
            <a:rPr kumimoji="1" lang="ja-JP" altLang="ja-JP" sz="1100">
              <a:solidFill>
                <a:schemeClr val="dk1"/>
              </a:solidFill>
              <a:effectLst/>
              <a:latin typeface="+mn-lt"/>
              <a:ea typeface="+mn-ea"/>
              <a:cs typeface="+mn-cs"/>
            </a:rPr>
            <a:t>●物件費　ふるさと応援寄附金事業、</a:t>
          </a:r>
          <a:r>
            <a:rPr kumimoji="1" lang="ja-JP" altLang="en-US" sz="1100">
              <a:solidFill>
                <a:schemeClr val="dk1"/>
              </a:solidFill>
              <a:effectLst/>
              <a:latin typeface="+mn-lt"/>
              <a:ea typeface="+mn-ea"/>
              <a:cs typeface="+mn-cs"/>
            </a:rPr>
            <a:t>新型コロナウイルス感染症予防接種事業等により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している。今後もふるさと応援寄附金事業の増が見込まれるがその他事業の見直し等を行い経費の縮減に努める。</a:t>
          </a:r>
          <a:endParaRPr lang="ja-JP" altLang="ja-JP" sz="1400">
            <a:effectLst/>
          </a:endParaRPr>
        </a:p>
        <a:p>
          <a:r>
            <a:rPr kumimoji="1" lang="ja-JP" altLang="ja-JP" sz="1100">
              <a:solidFill>
                <a:schemeClr val="dk1"/>
              </a:solidFill>
              <a:effectLst/>
              <a:latin typeface="+mn-lt"/>
              <a:ea typeface="+mn-ea"/>
              <a:cs typeface="+mn-cs"/>
            </a:rPr>
            <a:t>●普通建設事業費　災害関連地域防災がけ崩れ対策事業</a:t>
          </a:r>
          <a:r>
            <a:rPr kumimoji="1" lang="ja-JP" altLang="en-US"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スクール関連事業</a:t>
          </a:r>
          <a:r>
            <a:rPr kumimoji="1" lang="ja-JP" altLang="en-US" sz="1100">
              <a:solidFill>
                <a:schemeClr val="dk1"/>
              </a:solidFill>
              <a:effectLst/>
              <a:latin typeface="+mn-lt"/>
              <a:ea typeface="+mn-ea"/>
              <a:cs typeface="+mn-cs"/>
            </a:rPr>
            <a:t>等の減により</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と比べ</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なっている。災害以降大型事業が凍結となっているが今後必要な事業を見極め、過剰な施工実施とならないよう経費縮減に努める。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●災害復旧事業費　前年に引き続き、九州北部豪雨に伴う災害復旧事業を行ったことに加え、平成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年豪雨災害の災害復旧事業費が類似団体と比較して大幅に上回っている。復旧事業は長期にわたることが予想されるため、今後</a:t>
          </a:r>
          <a:r>
            <a:rPr kumimoji="1" lang="ja-JP" altLang="en-US" sz="1100">
              <a:solidFill>
                <a:schemeClr val="dk1"/>
              </a:solidFill>
              <a:effectLst/>
              <a:latin typeface="+mn-lt"/>
              <a:ea typeface="+mn-ea"/>
              <a:cs typeface="+mn-cs"/>
            </a:rPr>
            <a:t>数年は</a:t>
          </a:r>
          <a:r>
            <a:rPr kumimoji="1" lang="ja-JP" altLang="ja-JP" sz="1100">
              <a:solidFill>
                <a:schemeClr val="dk1"/>
              </a:solidFill>
              <a:effectLst/>
              <a:latin typeface="+mn-lt"/>
              <a:ea typeface="+mn-ea"/>
              <a:cs typeface="+mn-cs"/>
            </a:rPr>
            <a:t>高水準で推移すると考えられる。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　</a:t>
          </a:r>
          <a:r>
            <a:rPr kumimoji="1" lang="ja-JP" altLang="en-US" sz="1100">
              <a:solidFill>
                <a:schemeClr val="dk1"/>
              </a:solidFill>
              <a:effectLst/>
              <a:latin typeface="+mn-lt"/>
              <a:ea typeface="+mn-ea"/>
              <a:cs typeface="+mn-cs"/>
            </a:rPr>
            <a:t>災害復旧事業債や公共事業等債の元利償還金の増、繰上償還の実施等により</a:t>
          </a:r>
          <a:r>
            <a:rPr kumimoji="1" lang="ja-JP" altLang="ja-JP" sz="1100">
              <a:solidFill>
                <a:schemeClr val="dk1"/>
              </a:solidFill>
              <a:effectLst/>
              <a:latin typeface="+mn-lt"/>
              <a:ea typeface="+mn-ea"/>
              <a:cs typeface="+mn-cs"/>
            </a:rPr>
            <a:t>増となっている。今後も災害復旧事業に対する償還の増が見込まれるため高水準で推移するものと見込まれる。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51,468
50,778
246.71
42,420,072
40,707,843
958,627
16,044,647
30,794,163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136499</xdr:rowOff>
    </xdr:from>
    <xdr:to>
      <xdr:col>24</xdr:col>
      <xdr:colOff>63500</xdr:colOff>
      <xdr:row>34</xdr:row>
      <xdr:rowOff>37287</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flipV="1">
          <a:off x="3797300" y="5794349"/>
          <a:ext cx="8382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 xmlns:a16="http://schemas.microsoft.com/office/drawing/2014/main"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37287</xdr:rowOff>
    </xdr:from>
    <xdr:to>
      <xdr:col>19</xdr:col>
      <xdr:colOff>177800</xdr:colOff>
      <xdr:row>34</xdr:row>
      <xdr:rowOff>73863</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flipV="1">
          <a:off x="2908300" y="58665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a:extLst>
            <a:ext uri="{FF2B5EF4-FFF2-40B4-BE49-F238E27FC236}">
              <a16:creationId xmlns="" xmlns:a16="http://schemas.microsoft.com/office/drawing/2014/main" id="{00000000-0008-0000-0700-000040000000}"/>
            </a:ext>
          </a:extLst>
        </xdr:cNvPr>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73863</xdr:rowOff>
    </xdr:from>
    <xdr:to>
      <xdr:col>15</xdr:col>
      <xdr:colOff>50800</xdr:colOff>
      <xdr:row>34</xdr:row>
      <xdr:rowOff>121412</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019300" y="590316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84836</xdr:rowOff>
    </xdr:from>
    <xdr:to>
      <xdr:col>10</xdr:col>
      <xdr:colOff>114300</xdr:colOff>
      <xdr:row>34</xdr:row>
      <xdr:rowOff>121412</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a:off x="1130300" y="59141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85699</xdr:rowOff>
    </xdr:from>
    <xdr:to>
      <xdr:col>24</xdr:col>
      <xdr:colOff>114300</xdr:colOff>
      <xdr:row>34</xdr:row>
      <xdr:rowOff>15849</xdr:rowOff>
    </xdr:to>
    <xdr:sp macro="" textlink="">
      <xdr:nvSpPr>
        <xdr:cNvPr id="78" name="楕円 77">
          <a:extLst>
            <a:ext uri="{FF2B5EF4-FFF2-40B4-BE49-F238E27FC236}">
              <a16:creationId xmlns="" xmlns:a16="http://schemas.microsoft.com/office/drawing/2014/main" id="{00000000-0008-0000-0700-00004E000000}"/>
            </a:ext>
          </a:extLst>
        </xdr:cNvPr>
        <xdr:cNvSpPr/>
      </xdr:nvSpPr>
      <xdr:spPr>
        <a:xfrm>
          <a:off x="4584700" y="57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108576</xdr:rowOff>
    </xdr:from>
    <xdr:ext cx="469744" cy="259045"/>
    <xdr:sp macro="" textlink="">
      <xdr:nvSpPr>
        <xdr:cNvPr id="79" name="議会費該当値テキスト">
          <a:extLst>
            <a:ext uri="{FF2B5EF4-FFF2-40B4-BE49-F238E27FC236}">
              <a16:creationId xmlns="" xmlns:a16="http://schemas.microsoft.com/office/drawing/2014/main" id="{00000000-0008-0000-0700-00004F000000}"/>
            </a:ext>
          </a:extLst>
        </xdr:cNvPr>
        <xdr:cNvSpPr txBox="1"/>
      </xdr:nvSpPr>
      <xdr:spPr>
        <a:xfrm>
          <a:off x="4686300" y="559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157937</xdr:rowOff>
    </xdr:from>
    <xdr:to>
      <xdr:col>20</xdr:col>
      <xdr:colOff>38100</xdr:colOff>
      <xdr:row>34</xdr:row>
      <xdr:rowOff>88087</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37465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104614</xdr:rowOff>
    </xdr:from>
    <xdr:ext cx="469744"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3562428" y="559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23063</xdr:rowOff>
    </xdr:from>
    <xdr:to>
      <xdr:col>15</xdr:col>
      <xdr:colOff>101600</xdr:colOff>
      <xdr:row>34</xdr:row>
      <xdr:rowOff>124663</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2857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141190</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2673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70612</xdr:rowOff>
    </xdr:from>
    <xdr:to>
      <xdr:col>10</xdr:col>
      <xdr:colOff>165100</xdr:colOff>
      <xdr:row>35</xdr:row>
      <xdr:rowOff>762</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1968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17289</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1784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34036</xdr:rowOff>
    </xdr:from>
    <xdr:to>
      <xdr:col>6</xdr:col>
      <xdr:colOff>38100</xdr:colOff>
      <xdr:row>34</xdr:row>
      <xdr:rowOff>135636</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079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152163</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895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151523</xdr:rowOff>
    </xdr:from>
    <xdr:to>
      <xdr:col>24</xdr:col>
      <xdr:colOff>62865</xdr:colOff>
      <xdr:row>58</xdr:row>
      <xdr:rowOff>11954</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flipV="1">
          <a:off x="4633595" y="9238373"/>
          <a:ext cx="1270" cy="71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15781</xdr:rowOff>
    </xdr:from>
    <xdr:ext cx="534377" cy="259045"/>
    <xdr:sp macro="" textlink="">
      <xdr:nvSpPr>
        <xdr:cNvPr id="110" name="総務費最小値テキスト">
          <a:extLst>
            <a:ext uri="{FF2B5EF4-FFF2-40B4-BE49-F238E27FC236}">
              <a16:creationId xmlns="" xmlns:a16="http://schemas.microsoft.com/office/drawing/2014/main" id="{00000000-0008-0000-0700-00006E000000}"/>
            </a:ext>
          </a:extLst>
        </xdr:cNvPr>
        <xdr:cNvSpPr txBox="1"/>
      </xdr:nvSpPr>
      <xdr:spPr>
        <a:xfrm>
          <a:off x="4686300" y="995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11954</xdr:rowOff>
    </xdr:from>
    <xdr:to>
      <xdr:col>24</xdr:col>
      <xdr:colOff>152400</xdr:colOff>
      <xdr:row>58</xdr:row>
      <xdr:rowOff>11954</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4546600" y="995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98200</xdr:rowOff>
    </xdr:from>
    <xdr:ext cx="599010" cy="259045"/>
    <xdr:sp macro="" textlink="">
      <xdr:nvSpPr>
        <xdr:cNvPr id="112" name="総務費最大値テキスト">
          <a:extLst>
            <a:ext uri="{FF2B5EF4-FFF2-40B4-BE49-F238E27FC236}">
              <a16:creationId xmlns="" xmlns:a16="http://schemas.microsoft.com/office/drawing/2014/main" id="{00000000-0008-0000-0700-000070000000}"/>
            </a:ext>
          </a:extLst>
        </xdr:cNvPr>
        <xdr:cNvSpPr txBox="1"/>
      </xdr:nvSpPr>
      <xdr:spPr>
        <a:xfrm>
          <a:off x="4686300" y="901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151523</xdr:rowOff>
    </xdr:from>
    <xdr:to>
      <xdr:col>24</xdr:col>
      <xdr:colOff>152400</xdr:colOff>
      <xdr:row>53</xdr:row>
      <xdr:rowOff>151523</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923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13152</xdr:rowOff>
    </xdr:from>
    <xdr:to>
      <xdr:col>24</xdr:col>
      <xdr:colOff>63500</xdr:colOff>
      <xdr:row>54</xdr:row>
      <xdr:rowOff>93093</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3797300" y="8928552"/>
          <a:ext cx="838200" cy="4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152087</xdr:rowOff>
    </xdr:from>
    <xdr:ext cx="534377" cy="259045"/>
    <xdr:sp macro="" textlink="">
      <xdr:nvSpPr>
        <xdr:cNvPr id="115" name="総務費平均値テキスト">
          <a:extLst>
            <a:ext uri="{FF2B5EF4-FFF2-40B4-BE49-F238E27FC236}">
              <a16:creationId xmlns="" xmlns:a16="http://schemas.microsoft.com/office/drawing/2014/main" id="{00000000-0008-0000-0700-000073000000}"/>
            </a:ext>
          </a:extLst>
        </xdr:cNvPr>
        <xdr:cNvSpPr txBox="1"/>
      </xdr:nvSpPr>
      <xdr:spPr>
        <a:xfrm>
          <a:off x="4686300" y="9581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2210</xdr:rowOff>
    </xdr:from>
    <xdr:to>
      <xdr:col>24</xdr:col>
      <xdr:colOff>114300</xdr:colOff>
      <xdr:row>56</xdr:row>
      <xdr:rowOff>103810</xdr:rowOff>
    </xdr:to>
    <xdr:sp macro="" textlink="">
      <xdr:nvSpPr>
        <xdr:cNvPr id="116" name="フローチャート: 判断 115">
          <a:extLst>
            <a:ext uri="{FF2B5EF4-FFF2-40B4-BE49-F238E27FC236}">
              <a16:creationId xmlns="" xmlns:a16="http://schemas.microsoft.com/office/drawing/2014/main" id="{00000000-0008-0000-0700-000074000000}"/>
            </a:ext>
          </a:extLst>
        </xdr:cNvPr>
        <xdr:cNvSpPr/>
      </xdr:nvSpPr>
      <xdr:spPr>
        <a:xfrm>
          <a:off x="45847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13152</xdr:rowOff>
    </xdr:from>
    <xdr:to>
      <xdr:col>19</xdr:col>
      <xdr:colOff>177800</xdr:colOff>
      <xdr:row>55</xdr:row>
      <xdr:rowOff>52398</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flipV="1">
          <a:off x="2908300" y="8928552"/>
          <a:ext cx="889000" cy="55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147010</xdr:rowOff>
    </xdr:from>
    <xdr:to>
      <xdr:col>20</xdr:col>
      <xdr:colOff>38100</xdr:colOff>
      <xdr:row>54</xdr:row>
      <xdr:rowOff>77160</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3746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68287</xdr:rowOff>
    </xdr:from>
    <xdr:ext cx="599010" cy="259045"/>
    <xdr:sp macro="" textlink="">
      <xdr:nvSpPr>
        <xdr:cNvPr id="119" name="テキスト ボックス 118">
          <a:extLst>
            <a:ext uri="{FF2B5EF4-FFF2-40B4-BE49-F238E27FC236}">
              <a16:creationId xmlns="" xmlns:a16="http://schemas.microsoft.com/office/drawing/2014/main" id="{00000000-0008-0000-0700-000077000000}"/>
            </a:ext>
          </a:extLst>
        </xdr:cNvPr>
        <xdr:cNvSpPr txBox="1"/>
      </xdr:nvSpPr>
      <xdr:spPr>
        <a:xfrm>
          <a:off x="3497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52398</xdr:rowOff>
    </xdr:from>
    <xdr:to>
      <xdr:col>15</xdr:col>
      <xdr:colOff>50800</xdr:colOff>
      <xdr:row>56</xdr:row>
      <xdr:rowOff>25747</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2019300" y="9482148"/>
          <a:ext cx="889000" cy="14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115253</xdr:rowOff>
    </xdr:from>
    <xdr:to>
      <xdr:col>15</xdr:col>
      <xdr:colOff>101600</xdr:colOff>
      <xdr:row>57</xdr:row>
      <xdr:rowOff>45403</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2857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36530</xdr:rowOff>
    </xdr:from>
    <xdr:ext cx="534377" cy="259045"/>
    <xdr:sp macro="" textlink="">
      <xdr:nvSpPr>
        <xdr:cNvPr id="122" name="テキスト ボックス 121">
          <a:extLst>
            <a:ext uri="{FF2B5EF4-FFF2-40B4-BE49-F238E27FC236}">
              <a16:creationId xmlns="" xmlns:a16="http://schemas.microsoft.com/office/drawing/2014/main" id="{00000000-0008-0000-0700-00007A000000}"/>
            </a:ext>
          </a:extLst>
        </xdr:cNvPr>
        <xdr:cNvSpPr txBox="1"/>
      </xdr:nvSpPr>
      <xdr:spPr>
        <a:xfrm>
          <a:off x="2641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132623</xdr:rowOff>
    </xdr:from>
    <xdr:to>
      <xdr:col>10</xdr:col>
      <xdr:colOff>114300</xdr:colOff>
      <xdr:row>56</xdr:row>
      <xdr:rowOff>25747</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a:off x="1130300" y="9562373"/>
          <a:ext cx="889000" cy="6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129929</xdr:rowOff>
    </xdr:from>
    <xdr:to>
      <xdr:col>10</xdr:col>
      <xdr:colOff>165100</xdr:colOff>
      <xdr:row>57</xdr:row>
      <xdr:rowOff>60079</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1968500" y="973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51206</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1752111" y="982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129143</xdr:rowOff>
    </xdr:from>
    <xdr:to>
      <xdr:col>6</xdr:col>
      <xdr:colOff>38100</xdr:colOff>
      <xdr:row>57</xdr:row>
      <xdr:rowOff>59293</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079500" y="973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50420</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863111" y="982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42293</xdr:rowOff>
    </xdr:from>
    <xdr:to>
      <xdr:col>24</xdr:col>
      <xdr:colOff>114300</xdr:colOff>
      <xdr:row>54</xdr:row>
      <xdr:rowOff>143893</xdr:rowOff>
    </xdr:to>
    <xdr:sp macro="" textlink="">
      <xdr:nvSpPr>
        <xdr:cNvPr id="133" name="楕円 132">
          <a:extLst>
            <a:ext uri="{FF2B5EF4-FFF2-40B4-BE49-F238E27FC236}">
              <a16:creationId xmlns="" xmlns:a16="http://schemas.microsoft.com/office/drawing/2014/main" id="{00000000-0008-0000-0700-000085000000}"/>
            </a:ext>
          </a:extLst>
        </xdr:cNvPr>
        <xdr:cNvSpPr/>
      </xdr:nvSpPr>
      <xdr:spPr>
        <a:xfrm>
          <a:off x="4584700" y="930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128670</xdr:rowOff>
    </xdr:from>
    <xdr:ext cx="599010" cy="259045"/>
    <xdr:sp macro="" textlink="">
      <xdr:nvSpPr>
        <xdr:cNvPr id="134" name="総務費該当値テキスト">
          <a:extLst>
            <a:ext uri="{FF2B5EF4-FFF2-40B4-BE49-F238E27FC236}">
              <a16:creationId xmlns="" xmlns:a16="http://schemas.microsoft.com/office/drawing/2014/main" id="{00000000-0008-0000-0700-000086000000}"/>
            </a:ext>
          </a:extLst>
        </xdr:cNvPr>
        <xdr:cNvSpPr txBox="1"/>
      </xdr:nvSpPr>
      <xdr:spPr>
        <a:xfrm>
          <a:off x="4686300" y="921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133802</xdr:rowOff>
    </xdr:from>
    <xdr:to>
      <xdr:col>20</xdr:col>
      <xdr:colOff>38100</xdr:colOff>
      <xdr:row>52</xdr:row>
      <xdr:rowOff>63952</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3746500" y="88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80479</xdr:rowOff>
    </xdr:from>
    <xdr:ext cx="59901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3497795" y="86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1598</xdr:rowOff>
    </xdr:from>
    <xdr:to>
      <xdr:col>15</xdr:col>
      <xdr:colOff>101600</xdr:colOff>
      <xdr:row>55</xdr:row>
      <xdr:rowOff>103198</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2857500" y="94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119725</xdr:rowOff>
    </xdr:from>
    <xdr:ext cx="59901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2608795" y="920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146397</xdr:rowOff>
    </xdr:from>
    <xdr:to>
      <xdr:col>10</xdr:col>
      <xdr:colOff>165100</xdr:colOff>
      <xdr:row>56</xdr:row>
      <xdr:rowOff>76547</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1968500" y="957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93074</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1752111" y="93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81823</xdr:rowOff>
    </xdr:from>
    <xdr:to>
      <xdr:col>6</xdr:col>
      <xdr:colOff>38100</xdr:colOff>
      <xdr:row>56</xdr:row>
      <xdr:rowOff>11973</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079500" y="951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28500</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830795" y="928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68" name="民生費最小値テキスト">
          <a:extLst>
            <a:ext uri="{FF2B5EF4-FFF2-40B4-BE49-F238E27FC236}">
              <a16:creationId xmlns="" xmlns:a16="http://schemas.microsoft.com/office/drawing/2014/main" id="{00000000-0008-0000-0700-0000A8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0" name="民生費最大値テキスト">
          <a:extLst>
            <a:ext uri="{FF2B5EF4-FFF2-40B4-BE49-F238E27FC236}">
              <a16:creationId xmlns="" xmlns:a16="http://schemas.microsoft.com/office/drawing/2014/main" id="{00000000-0008-0000-0700-0000AA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66053</xdr:rowOff>
    </xdr:from>
    <xdr:to>
      <xdr:col>24</xdr:col>
      <xdr:colOff>63500</xdr:colOff>
      <xdr:row>77</xdr:row>
      <xdr:rowOff>5893</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flipV="1">
          <a:off x="3797300" y="12924803"/>
          <a:ext cx="838200" cy="28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3" name="民生費平均値テキスト">
          <a:extLst>
            <a:ext uri="{FF2B5EF4-FFF2-40B4-BE49-F238E27FC236}">
              <a16:creationId xmlns="" xmlns:a16="http://schemas.microsoft.com/office/drawing/2014/main" id="{00000000-0008-0000-0700-0000AD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4" name="フローチャート: 判断 173">
          <a:extLst>
            <a:ext uri="{FF2B5EF4-FFF2-40B4-BE49-F238E27FC236}">
              <a16:creationId xmlns="" xmlns:a16="http://schemas.microsoft.com/office/drawing/2014/main" id="{00000000-0008-0000-0700-0000AE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5893</xdr:rowOff>
    </xdr:from>
    <xdr:to>
      <xdr:col>19</xdr:col>
      <xdr:colOff>177800</xdr:colOff>
      <xdr:row>77</xdr:row>
      <xdr:rowOff>68402</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2908300" y="13207543"/>
          <a:ext cx="889000" cy="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6" name="フローチャート: 判断 175">
          <a:extLst>
            <a:ext uri="{FF2B5EF4-FFF2-40B4-BE49-F238E27FC236}">
              <a16:creationId xmlns="" xmlns:a16="http://schemas.microsoft.com/office/drawing/2014/main" id="{00000000-0008-0000-0700-0000B0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7" name="テキスト ボックス 176">
          <a:extLst>
            <a:ext uri="{FF2B5EF4-FFF2-40B4-BE49-F238E27FC236}">
              <a16:creationId xmlns="" xmlns:a16="http://schemas.microsoft.com/office/drawing/2014/main" id="{00000000-0008-0000-0700-0000B1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68402</xdr:rowOff>
    </xdr:from>
    <xdr:to>
      <xdr:col>15</xdr:col>
      <xdr:colOff>50800</xdr:colOff>
      <xdr:row>78</xdr:row>
      <xdr:rowOff>17971</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2019300" y="13270052"/>
          <a:ext cx="889000" cy="1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0" name="テキスト ボックス 179">
          <a:extLst>
            <a:ext uri="{FF2B5EF4-FFF2-40B4-BE49-F238E27FC236}">
              <a16:creationId xmlns="" xmlns:a16="http://schemas.microsoft.com/office/drawing/2014/main" id="{00000000-0008-0000-0700-0000B4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37388</xdr:rowOff>
    </xdr:from>
    <xdr:to>
      <xdr:col>10</xdr:col>
      <xdr:colOff>114300</xdr:colOff>
      <xdr:row>78</xdr:row>
      <xdr:rowOff>17971</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a:off x="1130300" y="13239038"/>
          <a:ext cx="889000" cy="15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15253</xdr:rowOff>
    </xdr:from>
    <xdr:to>
      <xdr:col>24</xdr:col>
      <xdr:colOff>114300</xdr:colOff>
      <xdr:row>75</xdr:row>
      <xdr:rowOff>116853</xdr:rowOff>
    </xdr:to>
    <xdr:sp macro="" textlink="">
      <xdr:nvSpPr>
        <xdr:cNvPr id="191" name="楕円 190">
          <a:extLst>
            <a:ext uri="{FF2B5EF4-FFF2-40B4-BE49-F238E27FC236}">
              <a16:creationId xmlns="" xmlns:a16="http://schemas.microsoft.com/office/drawing/2014/main" id="{00000000-0008-0000-0700-0000BF000000}"/>
            </a:ext>
          </a:extLst>
        </xdr:cNvPr>
        <xdr:cNvSpPr/>
      </xdr:nvSpPr>
      <xdr:spPr>
        <a:xfrm>
          <a:off x="4584700" y="128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38130</xdr:rowOff>
    </xdr:from>
    <xdr:ext cx="599010" cy="259045"/>
    <xdr:sp macro="" textlink="">
      <xdr:nvSpPr>
        <xdr:cNvPr id="192" name="民生費該当値テキスト">
          <a:extLst>
            <a:ext uri="{FF2B5EF4-FFF2-40B4-BE49-F238E27FC236}">
              <a16:creationId xmlns="" xmlns:a16="http://schemas.microsoft.com/office/drawing/2014/main" id="{00000000-0008-0000-0700-0000C0000000}"/>
            </a:ext>
          </a:extLst>
        </xdr:cNvPr>
        <xdr:cNvSpPr txBox="1"/>
      </xdr:nvSpPr>
      <xdr:spPr>
        <a:xfrm>
          <a:off x="4686300" y="1272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126543</xdr:rowOff>
    </xdr:from>
    <xdr:to>
      <xdr:col>20</xdr:col>
      <xdr:colOff>38100</xdr:colOff>
      <xdr:row>77</xdr:row>
      <xdr:rowOff>56693</xdr:rowOff>
    </xdr:to>
    <xdr:sp macro="" textlink="">
      <xdr:nvSpPr>
        <xdr:cNvPr id="193" name="楕円 192">
          <a:extLst>
            <a:ext uri="{FF2B5EF4-FFF2-40B4-BE49-F238E27FC236}">
              <a16:creationId xmlns="" xmlns:a16="http://schemas.microsoft.com/office/drawing/2014/main" id="{00000000-0008-0000-0700-0000C1000000}"/>
            </a:ext>
          </a:extLst>
        </xdr:cNvPr>
        <xdr:cNvSpPr/>
      </xdr:nvSpPr>
      <xdr:spPr>
        <a:xfrm>
          <a:off x="3746500" y="131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73220</xdr:rowOff>
    </xdr:from>
    <xdr:ext cx="59901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3497795" y="12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17602</xdr:rowOff>
    </xdr:from>
    <xdr:to>
      <xdr:col>15</xdr:col>
      <xdr:colOff>101600</xdr:colOff>
      <xdr:row>77</xdr:row>
      <xdr:rowOff>119202</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2857500" y="132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135729</xdr:rowOff>
    </xdr:from>
    <xdr:ext cx="59901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2608795" y="1299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138621</xdr:rowOff>
    </xdr:from>
    <xdr:to>
      <xdr:col>10</xdr:col>
      <xdr:colOff>165100</xdr:colOff>
      <xdr:row>78</xdr:row>
      <xdr:rowOff>68771</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1968500" y="133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85298</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1719795" y="1311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158038</xdr:rowOff>
    </xdr:from>
    <xdr:to>
      <xdr:col>6</xdr:col>
      <xdr:colOff>38100</xdr:colOff>
      <xdr:row>77</xdr:row>
      <xdr:rowOff>88188</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1079500" y="131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104715</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830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28" name="衛生費最小値テキスト">
          <a:extLst>
            <a:ext uri="{FF2B5EF4-FFF2-40B4-BE49-F238E27FC236}">
              <a16:creationId xmlns="" xmlns:a16="http://schemas.microsoft.com/office/drawing/2014/main" id="{00000000-0008-0000-0700-0000E4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0" name="衛生費最大値テキスト">
          <a:extLst>
            <a:ext uri="{FF2B5EF4-FFF2-40B4-BE49-F238E27FC236}">
              <a16:creationId xmlns="" xmlns:a16="http://schemas.microsoft.com/office/drawing/2014/main" id="{00000000-0008-0000-0700-0000E6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107680</xdr:rowOff>
    </xdr:from>
    <xdr:to>
      <xdr:col>24</xdr:col>
      <xdr:colOff>63500</xdr:colOff>
      <xdr:row>97</xdr:row>
      <xdr:rowOff>21873</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3797300" y="16566880"/>
          <a:ext cx="838200" cy="8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50953</xdr:rowOff>
    </xdr:from>
    <xdr:ext cx="534377" cy="259045"/>
    <xdr:sp macro="" textlink="">
      <xdr:nvSpPr>
        <xdr:cNvPr id="233" name="衛生費平均値テキスト">
          <a:extLst>
            <a:ext uri="{FF2B5EF4-FFF2-40B4-BE49-F238E27FC236}">
              <a16:creationId xmlns="" xmlns:a16="http://schemas.microsoft.com/office/drawing/2014/main" id="{00000000-0008-0000-0700-0000E9000000}"/>
            </a:ext>
          </a:extLst>
        </xdr:cNvPr>
        <xdr:cNvSpPr txBox="1"/>
      </xdr:nvSpPr>
      <xdr:spPr>
        <a:xfrm>
          <a:off x="4686300" y="1633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4" name="フローチャート: 判断 233">
          <a:extLst>
            <a:ext uri="{FF2B5EF4-FFF2-40B4-BE49-F238E27FC236}">
              <a16:creationId xmlns="" xmlns:a16="http://schemas.microsoft.com/office/drawing/2014/main" id="{00000000-0008-0000-0700-0000EA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26739</xdr:rowOff>
    </xdr:from>
    <xdr:to>
      <xdr:col>19</xdr:col>
      <xdr:colOff>177800</xdr:colOff>
      <xdr:row>97</xdr:row>
      <xdr:rowOff>21873</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2908300" y="16485939"/>
          <a:ext cx="889000" cy="16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82652</xdr:rowOff>
    </xdr:from>
    <xdr:ext cx="534377" cy="259045"/>
    <xdr:sp macro="" textlink="">
      <xdr:nvSpPr>
        <xdr:cNvPr id="237" name="テキスト ボックス 236">
          <a:extLst>
            <a:ext uri="{FF2B5EF4-FFF2-40B4-BE49-F238E27FC236}">
              <a16:creationId xmlns="" xmlns:a16="http://schemas.microsoft.com/office/drawing/2014/main" id="{00000000-0008-0000-0700-0000ED000000}"/>
            </a:ext>
          </a:extLst>
        </xdr:cNvPr>
        <xdr:cNvSpPr txBox="1"/>
      </xdr:nvSpPr>
      <xdr:spPr>
        <a:xfrm>
          <a:off x="3530111" y="163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138263</xdr:rowOff>
    </xdr:from>
    <xdr:to>
      <xdr:col>15</xdr:col>
      <xdr:colOff>50800</xdr:colOff>
      <xdr:row>96</xdr:row>
      <xdr:rowOff>26739</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2019300" y="16083113"/>
          <a:ext cx="889000" cy="40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110679</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2641111" y="16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138263</xdr:rowOff>
    </xdr:from>
    <xdr:to>
      <xdr:col>10</xdr:col>
      <xdr:colOff>114300</xdr:colOff>
      <xdr:row>96</xdr:row>
      <xdr:rowOff>100234</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1130300" y="16083113"/>
          <a:ext cx="889000" cy="47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1752111" y="167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56880</xdr:rowOff>
    </xdr:from>
    <xdr:to>
      <xdr:col>24</xdr:col>
      <xdr:colOff>114300</xdr:colOff>
      <xdr:row>96</xdr:row>
      <xdr:rowOff>158480</xdr:rowOff>
    </xdr:to>
    <xdr:sp macro="" textlink="">
      <xdr:nvSpPr>
        <xdr:cNvPr id="251" name="楕円 250">
          <a:extLst>
            <a:ext uri="{FF2B5EF4-FFF2-40B4-BE49-F238E27FC236}">
              <a16:creationId xmlns="" xmlns:a16="http://schemas.microsoft.com/office/drawing/2014/main" id="{00000000-0008-0000-0700-0000FB000000}"/>
            </a:ext>
          </a:extLst>
        </xdr:cNvPr>
        <xdr:cNvSpPr/>
      </xdr:nvSpPr>
      <xdr:spPr>
        <a:xfrm>
          <a:off x="4584700" y="1651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35307</xdr:rowOff>
    </xdr:from>
    <xdr:ext cx="534377" cy="259045"/>
    <xdr:sp macro="" textlink="">
      <xdr:nvSpPr>
        <xdr:cNvPr id="252" name="衛生費該当値テキスト">
          <a:extLst>
            <a:ext uri="{FF2B5EF4-FFF2-40B4-BE49-F238E27FC236}">
              <a16:creationId xmlns="" xmlns:a16="http://schemas.microsoft.com/office/drawing/2014/main" id="{00000000-0008-0000-0700-0000FC000000}"/>
            </a:ext>
          </a:extLst>
        </xdr:cNvPr>
        <xdr:cNvSpPr txBox="1"/>
      </xdr:nvSpPr>
      <xdr:spPr>
        <a:xfrm>
          <a:off x="4686300" y="1649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142523</xdr:rowOff>
    </xdr:from>
    <xdr:to>
      <xdr:col>20</xdr:col>
      <xdr:colOff>38100</xdr:colOff>
      <xdr:row>97</xdr:row>
      <xdr:rowOff>72673</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3746500" y="166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63800</xdr:rowOff>
    </xdr:from>
    <xdr:ext cx="534377"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3530111" y="1669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147389</xdr:rowOff>
    </xdr:from>
    <xdr:to>
      <xdr:col>15</xdr:col>
      <xdr:colOff>101600</xdr:colOff>
      <xdr:row>96</xdr:row>
      <xdr:rowOff>77539</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2857500" y="164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94066</xdr:rowOff>
    </xdr:from>
    <xdr:ext cx="534377"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2641111" y="1621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87463</xdr:rowOff>
    </xdr:from>
    <xdr:to>
      <xdr:col>10</xdr:col>
      <xdr:colOff>165100</xdr:colOff>
      <xdr:row>94</xdr:row>
      <xdr:rowOff>17613</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1968500" y="1603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34140</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1752111" y="158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49434</xdr:rowOff>
    </xdr:from>
    <xdr:to>
      <xdr:col>6</xdr:col>
      <xdr:colOff>38100</xdr:colOff>
      <xdr:row>96</xdr:row>
      <xdr:rowOff>151034</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079500" y="165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167561</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863111" y="1628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5" name="労働費最大値テキスト">
          <a:extLst>
            <a:ext uri="{FF2B5EF4-FFF2-40B4-BE49-F238E27FC236}">
              <a16:creationId xmlns="" xmlns:a16="http://schemas.microsoft.com/office/drawing/2014/main" id="{00000000-0008-0000-0700-00001D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118897</xdr:rowOff>
    </xdr:from>
    <xdr:to>
      <xdr:col>55</xdr:col>
      <xdr:colOff>0</xdr:colOff>
      <xdr:row>37</xdr:row>
      <xdr:rowOff>120269</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9639300" y="646254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98874</xdr:rowOff>
    </xdr:from>
    <xdr:ext cx="378565" cy="259045"/>
    <xdr:sp macro="" textlink="">
      <xdr:nvSpPr>
        <xdr:cNvPr id="288" name="労働費平均値テキスト">
          <a:extLst>
            <a:ext uri="{FF2B5EF4-FFF2-40B4-BE49-F238E27FC236}">
              <a16:creationId xmlns="" xmlns:a16="http://schemas.microsoft.com/office/drawing/2014/main" id="{00000000-0008-0000-0700-000020010000}"/>
            </a:ext>
          </a:extLst>
        </xdr:cNvPr>
        <xdr:cNvSpPr txBox="1"/>
      </xdr:nvSpPr>
      <xdr:spPr>
        <a:xfrm>
          <a:off x="10528300" y="6442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89" name="フローチャート: 判断 288">
          <a:extLst>
            <a:ext uri="{FF2B5EF4-FFF2-40B4-BE49-F238E27FC236}">
              <a16:creationId xmlns="" xmlns:a16="http://schemas.microsoft.com/office/drawing/2014/main" id="{00000000-0008-0000-0700-000021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109068</xdr:rowOff>
    </xdr:from>
    <xdr:to>
      <xdr:col>50</xdr:col>
      <xdr:colOff>114300</xdr:colOff>
      <xdr:row>37</xdr:row>
      <xdr:rowOff>120269</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8750300" y="6452718"/>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1" name="フローチャート: 判断 290">
          <a:extLst>
            <a:ext uri="{FF2B5EF4-FFF2-40B4-BE49-F238E27FC236}">
              <a16:creationId xmlns="" xmlns:a16="http://schemas.microsoft.com/office/drawing/2014/main" id="{00000000-0008-0000-0700-000023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2" name="テキスト ボックス 291">
          <a:extLst>
            <a:ext uri="{FF2B5EF4-FFF2-40B4-BE49-F238E27FC236}">
              <a16:creationId xmlns="" xmlns:a16="http://schemas.microsoft.com/office/drawing/2014/main" id="{00000000-0008-0000-0700-000024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99695</xdr:rowOff>
    </xdr:from>
    <xdr:to>
      <xdr:col>45</xdr:col>
      <xdr:colOff>177800</xdr:colOff>
      <xdr:row>37</xdr:row>
      <xdr:rowOff>109068</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7861300" y="644334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5" name="テキスト ボックス 294">
          <a:extLst>
            <a:ext uri="{FF2B5EF4-FFF2-40B4-BE49-F238E27FC236}">
              <a16:creationId xmlns="" xmlns:a16="http://schemas.microsoft.com/office/drawing/2014/main" id="{00000000-0008-0000-0700-000027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99695</xdr:rowOff>
    </xdr:from>
    <xdr:to>
      <xdr:col>41</xdr:col>
      <xdr:colOff>50800</xdr:colOff>
      <xdr:row>37</xdr:row>
      <xdr:rowOff>103353</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flipV="1">
          <a:off x="6972300" y="644334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25950</xdr:rowOff>
    </xdr:from>
    <xdr:ext cx="378565" cy="259045"/>
    <xdr:sp macro="" textlink="">
      <xdr:nvSpPr>
        <xdr:cNvPr id="298" name="テキスト ボックス 297">
          <a:extLst>
            <a:ext uri="{FF2B5EF4-FFF2-40B4-BE49-F238E27FC236}">
              <a16:creationId xmlns="" xmlns:a16="http://schemas.microsoft.com/office/drawing/2014/main" id="{00000000-0008-0000-0700-00002A010000}"/>
            </a:ext>
          </a:extLst>
        </xdr:cNvPr>
        <xdr:cNvSpPr txBox="1"/>
      </xdr:nvSpPr>
      <xdr:spPr>
        <a:xfrm>
          <a:off x="7672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20007</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6783017" y="653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306" name="楕円 305">
          <a:extLst>
            <a:ext uri="{FF2B5EF4-FFF2-40B4-BE49-F238E27FC236}">
              <a16:creationId xmlns="" xmlns:a16="http://schemas.microsoft.com/office/drawing/2014/main" id="{00000000-0008-0000-0700-000032010000}"/>
            </a:ext>
          </a:extLst>
        </xdr:cNvPr>
        <xdr:cNvSpPr/>
      </xdr:nvSpPr>
      <xdr:spPr>
        <a:xfrm>
          <a:off x="10426700" y="64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90974</xdr:rowOff>
    </xdr:from>
    <xdr:ext cx="378565" cy="259045"/>
    <xdr:sp macro="" textlink="">
      <xdr:nvSpPr>
        <xdr:cNvPr id="307" name="労働費該当値テキスト">
          <a:extLst>
            <a:ext uri="{FF2B5EF4-FFF2-40B4-BE49-F238E27FC236}">
              <a16:creationId xmlns="" xmlns:a16="http://schemas.microsoft.com/office/drawing/2014/main" id="{00000000-0008-0000-0700-000033010000}"/>
            </a:ext>
          </a:extLst>
        </xdr:cNvPr>
        <xdr:cNvSpPr txBox="1"/>
      </xdr:nvSpPr>
      <xdr:spPr>
        <a:xfrm>
          <a:off x="10528300" y="6263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69469</xdr:rowOff>
    </xdr:from>
    <xdr:to>
      <xdr:col>50</xdr:col>
      <xdr:colOff>165100</xdr:colOff>
      <xdr:row>37</xdr:row>
      <xdr:rowOff>171069</xdr:rowOff>
    </xdr:to>
    <xdr:sp macro="" textlink="">
      <xdr:nvSpPr>
        <xdr:cNvPr id="308" name="楕円 307">
          <a:extLst>
            <a:ext uri="{FF2B5EF4-FFF2-40B4-BE49-F238E27FC236}">
              <a16:creationId xmlns="" xmlns:a16="http://schemas.microsoft.com/office/drawing/2014/main" id="{00000000-0008-0000-0700-000034010000}"/>
            </a:ext>
          </a:extLst>
        </xdr:cNvPr>
        <xdr:cNvSpPr/>
      </xdr:nvSpPr>
      <xdr:spPr>
        <a:xfrm>
          <a:off x="9588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162196</xdr:rowOff>
    </xdr:from>
    <xdr:ext cx="378565"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9450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58268</xdr:rowOff>
    </xdr:from>
    <xdr:to>
      <xdr:col>46</xdr:col>
      <xdr:colOff>38100</xdr:colOff>
      <xdr:row>37</xdr:row>
      <xdr:rowOff>159868</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8699500" y="64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4945</xdr:rowOff>
    </xdr:from>
    <xdr:ext cx="378565"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61017" y="6177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48895</xdr:rowOff>
    </xdr:from>
    <xdr:to>
      <xdr:col>41</xdr:col>
      <xdr:colOff>101600</xdr:colOff>
      <xdr:row>37</xdr:row>
      <xdr:rowOff>150495</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7810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167022</xdr:rowOff>
    </xdr:from>
    <xdr:ext cx="378565"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7672017" y="616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52553</xdr:rowOff>
    </xdr:from>
    <xdr:to>
      <xdr:col>36</xdr:col>
      <xdr:colOff>165100</xdr:colOff>
      <xdr:row>37</xdr:row>
      <xdr:rowOff>154153</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6921500" y="63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170680</xdr:rowOff>
    </xdr:from>
    <xdr:ext cx="378565"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6783017" y="6171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0" name="農林水産業費最小値テキスト">
          <a:extLst>
            <a:ext uri="{FF2B5EF4-FFF2-40B4-BE49-F238E27FC236}">
              <a16:creationId xmlns="" xmlns:a16="http://schemas.microsoft.com/office/drawing/2014/main" id="{00000000-0008-0000-0700-000054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2" name="農林水産業費最大値テキスト">
          <a:extLst>
            <a:ext uri="{FF2B5EF4-FFF2-40B4-BE49-F238E27FC236}">
              <a16:creationId xmlns="" xmlns:a16="http://schemas.microsoft.com/office/drawing/2014/main" id="{00000000-0008-0000-0700-000056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17945</xdr:rowOff>
    </xdr:from>
    <xdr:to>
      <xdr:col>55</xdr:col>
      <xdr:colOff>0</xdr:colOff>
      <xdr:row>56</xdr:row>
      <xdr:rowOff>74460</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9639300" y="9619145"/>
          <a:ext cx="8382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5" name="農林水産業費平均値テキスト">
          <a:extLst>
            <a:ext uri="{FF2B5EF4-FFF2-40B4-BE49-F238E27FC236}">
              <a16:creationId xmlns="" xmlns:a16="http://schemas.microsoft.com/office/drawing/2014/main" id="{00000000-0008-0000-0700-000059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6" name="フローチャート: 判断 345">
          <a:extLst>
            <a:ext uri="{FF2B5EF4-FFF2-40B4-BE49-F238E27FC236}">
              <a16:creationId xmlns="" xmlns:a16="http://schemas.microsoft.com/office/drawing/2014/main" id="{00000000-0008-0000-0700-00005A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17945</xdr:rowOff>
    </xdr:from>
    <xdr:to>
      <xdr:col>50</xdr:col>
      <xdr:colOff>114300</xdr:colOff>
      <xdr:row>56</xdr:row>
      <xdr:rowOff>86626</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flipV="1">
          <a:off x="8750300" y="9619145"/>
          <a:ext cx="889000" cy="6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48" name="フローチャート: 判断 347">
          <a:extLst>
            <a:ext uri="{FF2B5EF4-FFF2-40B4-BE49-F238E27FC236}">
              <a16:creationId xmlns="" xmlns:a16="http://schemas.microsoft.com/office/drawing/2014/main" id="{00000000-0008-0000-0700-00005C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49" name="テキスト ボックス 348">
          <a:extLst>
            <a:ext uri="{FF2B5EF4-FFF2-40B4-BE49-F238E27FC236}">
              <a16:creationId xmlns="" xmlns:a16="http://schemas.microsoft.com/office/drawing/2014/main" id="{00000000-0008-0000-0700-00005D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50902</xdr:rowOff>
    </xdr:from>
    <xdr:to>
      <xdr:col>45</xdr:col>
      <xdr:colOff>177800</xdr:colOff>
      <xdr:row>56</xdr:row>
      <xdr:rowOff>86626</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7861300" y="9652102"/>
          <a:ext cx="889000" cy="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22606</xdr:rowOff>
    </xdr:from>
    <xdr:to>
      <xdr:col>41</xdr:col>
      <xdr:colOff>50800</xdr:colOff>
      <xdr:row>56</xdr:row>
      <xdr:rowOff>50902</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6972300" y="9623806"/>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23660</xdr:rowOff>
    </xdr:from>
    <xdr:to>
      <xdr:col>55</xdr:col>
      <xdr:colOff>50800</xdr:colOff>
      <xdr:row>56</xdr:row>
      <xdr:rowOff>125260</xdr:rowOff>
    </xdr:to>
    <xdr:sp macro="" textlink="">
      <xdr:nvSpPr>
        <xdr:cNvPr id="363" name="楕円 362">
          <a:extLst>
            <a:ext uri="{FF2B5EF4-FFF2-40B4-BE49-F238E27FC236}">
              <a16:creationId xmlns="" xmlns:a16="http://schemas.microsoft.com/office/drawing/2014/main" id="{00000000-0008-0000-0700-00006B010000}"/>
            </a:ext>
          </a:extLst>
        </xdr:cNvPr>
        <xdr:cNvSpPr/>
      </xdr:nvSpPr>
      <xdr:spPr>
        <a:xfrm>
          <a:off x="10426700" y="96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46537</xdr:rowOff>
    </xdr:from>
    <xdr:ext cx="534377" cy="259045"/>
    <xdr:sp macro="" textlink="">
      <xdr:nvSpPr>
        <xdr:cNvPr id="364" name="農林水産業費該当値テキスト">
          <a:extLst>
            <a:ext uri="{FF2B5EF4-FFF2-40B4-BE49-F238E27FC236}">
              <a16:creationId xmlns="" xmlns:a16="http://schemas.microsoft.com/office/drawing/2014/main" id="{00000000-0008-0000-0700-00006C010000}"/>
            </a:ext>
          </a:extLst>
        </xdr:cNvPr>
        <xdr:cNvSpPr txBox="1"/>
      </xdr:nvSpPr>
      <xdr:spPr>
        <a:xfrm>
          <a:off x="10528300" y="94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138595</xdr:rowOff>
    </xdr:from>
    <xdr:to>
      <xdr:col>50</xdr:col>
      <xdr:colOff>165100</xdr:colOff>
      <xdr:row>56</xdr:row>
      <xdr:rowOff>68745</xdr:rowOff>
    </xdr:to>
    <xdr:sp macro="" textlink="">
      <xdr:nvSpPr>
        <xdr:cNvPr id="365" name="楕円 364">
          <a:extLst>
            <a:ext uri="{FF2B5EF4-FFF2-40B4-BE49-F238E27FC236}">
              <a16:creationId xmlns="" xmlns:a16="http://schemas.microsoft.com/office/drawing/2014/main" id="{00000000-0008-0000-0700-00006D010000}"/>
            </a:ext>
          </a:extLst>
        </xdr:cNvPr>
        <xdr:cNvSpPr/>
      </xdr:nvSpPr>
      <xdr:spPr>
        <a:xfrm>
          <a:off x="9588500" y="956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85272</xdr:rowOff>
    </xdr:from>
    <xdr:ext cx="534377"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9372111" y="934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35826</xdr:rowOff>
    </xdr:from>
    <xdr:to>
      <xdr:col>46</xdr:col>
      <xdr:colOff>38100</xdr:colOff>
      <xdr:row>56</xdr:row>
      <xdr:rowOff>137426</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8699500" y="96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153953</xdr:rowOff>
    </xdr:from>
    <xdr:ext cx="534377"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8483111" y="94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xdr:rowOff>
    </xdr:from>
    <xdr:to>
      <xdr:col>41</xdr:col>
      <xdr:colOff>101600</xdr:colOff>
      <xdr:row>56</xdr:row>
      <xdr:rowOff>101702</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7810500" y="96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118229</xdr:rowOff>
    </xdr:from>
    <xdr:ext cx="534377"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7594111" y="93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143256</xdr:rowOff>
    </xdr:from>
    <xdr:to>
      <xdr:col>36</xdr:col>
      <xdr:colOff>165100</xdr:colOff>
      <xdr:row>56</xdr:row>
      <xdr:rowOff>73406</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6921500" y="95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89933</xdr:rowOff>
    </xdr:from>
    <xdr:ext cx="534377"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6705111" y="934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7" name="商工費最小値テキスト">
          <a:extLst>
            <a:ext uri="{FF2B5EF4-FFF2-40B4-BE49-F238E27FC236}">
              <a16:creationId xmlns="" xmlns:a16="http://schemas.microsoft.com/office/drawing/2014/main" id="{00000000-0008-0000-0700-00008D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399" name="商工費最大値テキスト">
          <a:extLst>
            <a:ext uri="{FF2B5EF4-FFF2-40B4-BE49-F238E27FC236}">
              <a16:creationId xmlns="" xmlns:a16="http://schemas.microsoft.com/office/drawing/2014/main" id="{00000000-0008-0000-0700-00008F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17038</xdr:rowOff>
    </xdr:from>
    <xdr:to>
      <xdr:col>55</xdr:col>
      <xdr:colOff>0</xdr:colOff>
      <xdr:row>78</xdr:row>
      <xdr:rowOff>39288</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9639300" y="13390138"/>
          <a:ext cx="8382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2" name="商工費平均値テキスト">
          <a:extLst>
            <a:ext uri="{FF2B5EF4-FFF2-40B4-BE49-F238E27FC236}">
              <a16:creationId xmlns="" xmlns:a16="http://schemas.microsoft.com/office/drawing/2014/main" id="{00000000-0008-0000-0700-000092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3" name="フローチャート: 判断 402">
          <a:extLst>
            <a:ext uri="{FF2B5EF4-FFF2-40B4-BE49-F238E27FC236}">
              <a16:creationId xmlns="" xmlns:a16="http://schemas.microsoft.com/office/drawing/2014/main" id="{00000000-0008-0000-0700-000093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17038</xdr:rowOff>
    </xdr:from>
    <xdr:to>
      <xdr:col>50</xdr:col>
      <xdr:colOff>114300</xdr:colOff>
      <xdr:row>78</xdr:row>
      <xdr:rowOff>112706</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8750300" y="13390138"/>
          <a:ext cx="889000" cy="9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6" name="テキスト ボックス 405">
          <a:extLst>
            <a:ext uri="{FF2B5EF4-FFF2-40B4-BE49-F238E27FC236}">
              <a16:creationId xmlns="" xmlns:a16="http://schemas.microsoft.com/office/drawing/2014/main" id="{00000000-0008-0000-0700-000096010000}"/>
            </a:ext>
          </a:extLst>
        </xdr:cNvPr>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111049</xdr:rowOff>
    </xdr:from>
    <xdr:to>
      <xdr:col>45</xdr:col>
      <xdr:colOff>177800</xdr:colOff>
      <xdr:row>78</xdr:row>
      <xdr:rowOff>112706</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7861300" y="13484149"/>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40340</xdr:rowOff>
    </xdr:from>
    <xdr:ext cx="534377"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8483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100495</xdr:rowOff>
    </xdr:from>
    <xdr:to>
      <xdr:col>41</xdr:col>
      <xdr:colOff>50800</xdr:colOff>
      <xdr:row>78</xdr:row>
      <xdr:rowOff>111049</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a:off x="6972300" y="13473595"/>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159938</xdr:rowOff>
    </xdr:from>
    <xdr:to>
      <xdr:col>55</xdr:col>
      <xdr:colOff>50800</xdr:colOff>
      <xdr:row>78</xdr:row>
      <xdr:rowOff>90088</xdr:rowOff>
    </xdr:to>
    <xdr:sp macro="" textlink="">
      <xdr:nvSpPr>
        <xdr:cNvPr id="420" name="楕円 419">
          <a:extLst>
            <a:ext uri="{FF2B5EF4-FFF2-40B4-BE49-F238E27FC236}">
              <a16:creationId xmlns="" xmlns:a16="http://schemas.microsoft.com/office/drawing/2014/main" id="{00000000-0008-0000-0700-0000A4010000}"/>
            </a:ext>
          </a:extLst>
        </xdr:cNvPr>
        <xdr:cNvSpPr/>
      </xdr:nvSpPr>
      <xdr:spPr>
        <a:xfrm>
          <a:off x="10426700" y="133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74865</xdr:rowOff>
    </xdr:from>
    <xdr:ext cx="469744" cy="259045"/>
    <xdr:sp macro="" textlink="">
      <xdr:nvSpPr>
        <xdr:cNvPr id="421" name="商工費該当値テキスト">
          <a:extLst>
            <a:ext uri="{FF2B5EF4-FFF2-40B4-BE49-F238E27FC236}">
              <a16:creationId xmlns="" xmlns:a16="http://schemas.microsoft.com/office/drawing/2014/main" id="{00000000-0008-0000-0700-0000A5010000}"/>
            </a:ext>
          </a:extLst>
        </xdr:cNvPr>
        <xdr:cNvSpPr txBox="1"/>
      </xdr:nvSpPr>
      <xdr:spPr>
        <a:xfrm>
          <a:off x="10528300" y="1327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137688</xdr:rowOff>
    </xdr:from>
    <xdr:to>
      <xdr:col>50</xdr:col>
      <xdr:colOff>165100</xdr:colOff>
      <xdr:row>78</xdr:row>
      <xdr:rowOff>67838</xdr:rowOff>
    </xdr:to>
    <xdr:sp macro="" textlink="">
      <xdr:nvSpPr>
        <xdr:cNvPr id="422" name="楕円 421">
          <a:extLst>
            <a:ext uri="{FF2B5EF4-FFF2-40B4-BE49-F238E27FC236}">
              <a16:creationId xmlns="" xmlns:a16="http://schemas.microsoft.com/office/drawing/2014/main" id="{00000000-0008-0000-0700-0000A6010000}"/>
            </a:ext>
          </a:extLst>
        </xdr:cNvPr>
        <xdr:cNvSpPr/>
      </xdr:nvSpPr>
      <xdr:spPr>
        <a:xfrm>
          <a:off x="9588500" y="133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58965</xdr:rowOff>
    </xdr:from>
    <xdr:ext cx="534377"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9372111" y="134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61906</xdr:rowOff>
    </xdr:from>
    <xdr:to>
      <xdr:col>46</xdr:col>
      <xdr:colOff>38100</xdr:colOff>
      <xdr:row>78</xdr:row>
      <xdr:rowOff>163506</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8699500" y="134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154633</xdr:rowOff>
    </xdr:from>
    <xdr:ext cx="469744"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8515428" y="1352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60249</xdr:rowOff>
    </xdr:from>
    <xdr:to>
      <xdr:col>41</xdr:col>
      <xdr:colOff>101600</xdr:colOff>
      <xdr:row>78</xdr:row>
      <xdr:rowOff>161849</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7810500" y="134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152976</xdr:rowOff>
    </xdr:from>
    <xdr:ext cx="469744"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7626428" y="135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49695</xdr:rowOff>
    </xdr:from>
    <xdr:to>
      <xdr:col>36</xdr:col>
      <xdr:colOff>165100</xdr:colOff>
      <xdr:row>78</xdr:row>
      <xdr:rowOff>151295</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6921500" y="134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142422</xdr:rowOff>
    </xdr:from>
    <xdr:ext cx="469744"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6737428" y="135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4" name="土木費最小値テキスト">
          <a:extLst>
            <a:ext uri="{FF2B5EF4-FFF2-40B4-BE49-F238E27FC236}">
              <a16:creationId xmlns="" xmlns:a16="http://schemas.microsoft.com/office/drawing/2014/main" id="{00000000-0008-0000-0700-0000C6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6" name="土木費最大値テキスト">
          <a:extLst>
            <a:ext uri="{FF2B5EF4-FFF2-40B4-BE49-F238E27FC236}">
              <a16:creationId xmlns="" xmlns:a16="http://schemas.microsoft.com/office/drawing/2014/main" id="{00000000-0008-0000-0700-0000C8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149073</xdr:rowOff>
    </xdr:from>
    <xdr:to>
      <xdr:col>55</xdr:col>
      <xdr:colOff>0</xdr:colOff>
      <xdr:row>97</xdr:row>
      <xdr:rowOff>22572</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9639300" y="16608273"/>
          <a:ext cx="838200" cy="4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59" name="土木費平均値テキスト">
          <a:extLst>
            <a:ext uri="{FF2B5EF4-FFF2-40B4-BE49-F238E27FC236}">
              <a16:creationId xmlns="" xmlns:a16="http://schemas.microsoft.com/office/drawing/2014/main" id="{00000000-0008-0000-0700-0000CB010000}"/>
            </a:ext>
          </a:extLst>
        </xdr:cNvPr>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0" name="フローチャート: 判断 459">
          <a:extLst>
            <a:ext uri="{FF2B5EF4-FFF2-40B4-BE49-F238E27FC236}">
              <a16:creationId xmlns="" xmlns:a16="http://schemas.microsoft.com/office/drawing/2014/main" id="{00000000-0008-0000-0700-0000CC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168442</xdr:rowOff>
    </xdr:from>
    <xdr:to>
      <xdr:col>50</xdr:col>
      <xdr:colOff>114300</xdr:colOff>
      <xdr:row>97</xdr:row>
      <xdr:rowOff>22572</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8750300" y="16456192"/>
          <a:ext cx="889000" cy="19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64205</xdr:rowOff>
    </xdr:from>
    <xdr:ext cx="534377"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9372111" y="163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168442</xdr:rowOff>
    </xdr:from>
    <xdr:to>
      <xdr:col>45</xdr:col>
      <xdr:colOff>177800</xdr:colOff>
      <xdr:row>96</xdr:row>
      <xdr:rowOff>9458</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flipV="1">
          <a:off x="7861300" y="16456192"/>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61192</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8483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9458</xdr:rowOff>
    </xdr:from>
    <xdr:to>
      <xdr:col>41</xdr:col>
      <xdr:colOff>50800</xdr:colOff>
      <xdr:row>96</xdr:row>
      <xdr:rowOff>130449</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flipV="1">
          <a:off x="6972300" y="16468658"/>
          <a:ext cx="889000" cy="12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58335</xdr:rowOff>
    </xdr:from>
    <xdr:ext cx="534377"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7594111" y="1668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47827</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6705111" y="166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98273</xdr:rowOff>
    </xdr:from>
    <xdr:to>
      <xdr:col>55</xdr:col>
      <xdr:colOff>50800</xdr:colOff>
      <xdr:row>97</xdr:row>
      <xdr:rowOff>28423</xdr:rowOff>
    </xdr:to>
    <xdr:sp macro="" textlink="">
      <xdr:nvSpPr>
        <xdr:cNvPr id="477" name="楕円 476">
          <a:extLst>
            <a:ext uri="{FF2B5EF4-FFF2-40B4-BE49-F238E27FC236}">
              <a16:creationId xmlns="" xmlns:a16="http://schemas.microsoft.com/office/drawing/2014/main" id="{00000000-0008-0000-0700-0000DD010000}"/>
            </a:ext>
          </a:extLst>
        </xdr:cNvPr>
        <xdr:cNvSpPr/>
      </xdr:nvSpPr>
      <xdr:spPr>
        <a:xfrm>
          <a:off x="10426700" y="165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76700</xdr:rowOff>
    </xdr:from>
    <xdr:ext cx="534377" cy="259045"/>
    <xdr:sp macro="" textlink="">
      <xdr:nvSpPr>
        <xdr:cNvPr id="478" name="土木費該当値テキスト">
          <a:extLst>
            <a:ext uri="{FF2B5EF4-FFF2-40B4-BE49-F238E27FC236}">
              <a16:creationId xmlns="" xmlns:a16="http://schemas.microsoft.com/office/drawing/2014/main" id="{00000000-0008-0000-0700-0000DE010000}"/>
            </a:ext>
          </a:extLst>
        </xdr:cNvPr>
        <xdr:cNvSpPr txBox="1"/>
      </xdr:nvSpPr>
      <xdr:spPr>
        <a:xfrm>
          <a:off x="10528300" y="165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143222</xdr:rowOff>
    </xdr:from>
    <xdr:to>
      <xdr:col>50</xdr:col>
      <xdr:colOff>165100</xdr:colOff>
      <xdr:row>97</xdr:row>
      <xdr:rowOff>73372</xdr:rowOff>
    </xdr:to>
    <xdr:sp macro="" textlink="">
      <xdr:nvSpPr>
        <xdr:cNvPr id="479" name="楕円 478">
          <a:extLst>
            <a:ext uri="{FF2B5EF4-FFF2-40B4-BE49-F238E27FC236}">
              <a16:creationId xmlns="" xmlns:a16="http://schemas.microsoft.com/office/drawing/2014/main" id="{00000000-0008-0000-0700-0000DF010000}"/>
            </a:ext>
          </a:extLst>
        </xdr:cNvPr>
        <xdr:cNvSpPr/>
      </xdr:nvSpPr>
      <xdr:spPr>
        <a:xfrm>
          <a:off x="9588500" y="1660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64499</xdr:rowOff>
    </xdr:from>
    <xdr:ext cx="534377"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9372111" y="1669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117642</xdr:rowOff>
    </xdr:from>
    <xdr:to>
      <xdr:col>46</xdr:col>
      <xdr:colOff>38100</xdr:colOff>
      <xdr:row>96</xdr:row>
      <xdr:rowOff>47792</xdr:rowOff>
    </xdr:to>
    <xdr:sp macro="" textlink="">
      <xdr:nvSpPr>
        <xdr:cNvPr id="481" name="楕円 480">
          <a:extLst>
            <a:ext uri="{FF2B5EF4-FFF2-40B4-BE49-F238E27FC236}">
              <a16:creationId xmlns="" xmlns:a16="http://schemas.microsoft.com/office/drawing/2014/main" id="{00000000-0008-0000-0700-0000E1010000}"/>
            </a:ext>
          </a:extLst>
        </xdr:cNvPr>
        <xdr:cNvSpPr/>
      </xdr:nvSpPr>
      <xdr:spPr>
        <a:xfrm>
          <a:off x="8699500" y="164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64319</xdr:rowOff>
    </xdr:from>
    <xdr:ext cx="534377"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8483111" y="1618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130108</xdr:rowOff>
    </xdr:from>
    <xdr:to>
      <xdr:col>41</xdr:col>
      <xdr:colOff>101600</xdr:colOff>
      <xdr:row>96</xdr:row>
      <xdr:rowOff>60258</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7810500" y="1641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76785</xdr:rowOff>
    </xdr:from>
    <xdr:ext cx="534377"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7594111" y="1619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79649</xdr:rowOff>
    </xdr:from>
    <xdr:to>
      <xdr:col>36</xdr:col>
      <xdr:colOff>165100</xdr:colOff>
      <xdr:row>97</xdr:row>
      <xdr:rowOff>9799</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6921500" y="1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26326</xdr:rowOff>
    </xdr:from>
    <xdr:ext cx="534377"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6705111" y="163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2" name="消防費最小値テキスト">
          <a:extLst>
            <a:ext uri="{FF2B5EF4-FFF2-40B4-BE49-F238E27FC236}">
              <a16:creationId xmlns="" xmlns:a16="http://schemas.microsoft.com/office/drawing/2014/main" id="{00000000-0008-0000-0700-000000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4" name="消防費最大値テキスト">
          <a:extLst>
            <a:ext uri="{FF2B5EF4-FFF2-40B4-BE49-F238E27FC236}">
              <a16:creationId xmlns="" xmlns:a16="http://schemas.microsoft.com/office/drawing/2014/main" id="{00000000-0008-0000-0700-000002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101981</xdr:rowOff>
    </xdr:from>
    <xdr:to>
      <xdr:col>85</xdr:col>
      <xdr:colOff>127000</xdr:colOff>
      <xdr:row>37</xdr:row>
      <xdr:rowOff>130366</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flipV="1">
          <a:off x="15481300" y="6445631"/>
          <a:ext cx="8382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7" name="消防費平均値テキスト">
          <a:extLst>
            <a:ext uri="{FF2B5EF4-FFF2-40B4-BE49-F238E27FC236}">
              <a16:creationId xmlns="" xmlns:a16="http://schemas.microsoft.com/office/drawing/2014/main" id="{00000000-0008-0000-0700-000005020000}"/>
            </a:ext>
          </a:extLst>
        </xdr:cNvPr>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18" name="フローチャート: 判断 517">
          <a:extLst>
            <a:ext uri="{FF2B5EF4-FFF2-40B4-BE49-F238E27FC236}">
              <a16:creationId xmlns="" xmlns:a16="http://schemas.microsoft.com/office/drawing/2014/main" id="{00000000-0008-0000-0700-000006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98438</xdr:rowOff>
    </xdr:from>
    <xdr:to>
      <xdr:col>81</xdr:col>
      <xdr:colOff>50800</xdr:colOff>
      <xdr:row>37</xdr:row>
      <xdr:rowOff>130366</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4592300" y="6442088"/>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1" name="テキスト ボックス 520">
          <a:extLst>
            <a:ext uri="{FF2B5EF4-FFF2-40B4-BE49-F238E27FC236}">
              <a16:creationId xmlns="" xmlns:a16="http://schemas.microsoft.com/office/drawing/2014/main" id="{00000000-0008-0000-0700-000009020000}"/>
            </a:ext>
          </a:extLst>
        </xdr:cNvPr>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98438</xdr:rowOff>
    </xdr:from>
    <xdr:to>
      <xdr:col>76</xdr:col>
      <xdr:colOff>114300</xdr:colOff>
      <xdr:row>37</xdr:row>
      <xdr:rowOff>122860</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3703300" y="6442088"/>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99737</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4325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93980</xdr:rowOff>
    </xdr:from>
    <xdr:to>
      <xdr:col>71</xdr:col>
      <xdr:colOff>177800</xdr:colOff>
      <xdr:row>37</xdr:row>
      <xdr:rowOff>122860</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2814300" y="6437630"/>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121035</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2547111" y="61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51181</xdr:rowOff>
    </xdr:from>
    <xdr:to>
      <xdr:col>85</xdr:col>
      <xdr:colOff>177800</xdr:colOff>
      <xdr:row>37</xdr:row>
      <xdr:rowOff>152781</xdr:rowOff>
    </xdr:to>
    <xdr:sp macro="" textlink="">
      <xdr:nvSpPr>
        <xdr:cNvPr id="535" name="楕円 534">
          <a:extLst>
            <a:ext uri="{FF2B5EF4-FFF2-40B4-BE49-F238E27FC236}">
              <a16:creationId xmlns="" xmlns:a16="http://schemas.microsoft.com/office/drawing/2014/main" id="{00000000-0008-0000-0700-000017020000}"/>
            </a:ext>
          </a:extLst>
        </xdr:cNvPr>
        <xdr:cNvSpPr/>
      </xdr:nvSpPr>
      <xdr:spPr>
        <a:xfrm>
          <a:off x="162687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29608</xdr:rowOff>
    </xdr:from>
    <xdr:ext cx="534377" cy="259045"/>
    <xdr:sp macro="" textlink="">
      <xdr:nvSpPr>
        <xdr:cNvPr id="536" name="消防費該当値テキスト">
          <a:extLst>
            <a:ext uri="{FF2B5EF4-FFF2-40B4-BE49-F238E27FC236}">
              <a16:creationId xmlns="" xmlns:a16="http://schemas.microsoft.com/office/drawing/2014/main" id="{00000000-0008-0000-0700-000018020000}"/>
            </a:ext>
          </a:extLst>
        </xdr:cNvPr>
        <xdr:cNvSpPr txBox="1"/>
      </xdr:nvSpPr>
      <xdr:spPr>
        <a:xfrm>
          <a:off x="16370300" y="637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79566</xdr:rowOff>
    </xdr:from>
    <xdr:to>
      <xdr:col>81</xdr:col>
      <xdr:colOff>101600</xdr:colOff>
      <xdr:row>38</xdr:row>
      <xdr:rowOff>9716</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5430500" y="6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843</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5214111" y="65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47638</xdr:rowOff>
    </xdr:from>
    <xdr:to>
      <xdr:col>76</xdr:col>
      <xdr:colOff>165100</xdr:colOff>
      <xdr:row>37</xdr:row>
      <xdr:rowOff>149238</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4541500" y="63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140364</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4325111" y="64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72060</xdr:rowOff>
    </xdr:from>
    <xdr:to>
      <xdr:col>72</xdr:col>
      <xdr:colOff>38100</xdr:colOff>
      <xdr:row>38</xdr:row>
      <xdr:rowOff>2210</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3652500" y="64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164787</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3436111" y="65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43180</xdr:rowOff>
    </xdr:from>
    <xdr:to>
      <xdr:col>67</xdr:col>
      <xdr:colOff>101600</xdr:colOff>
      <xdr:row>37</xdr:row>
      <xdr:rowOff>144780</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2763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135907</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2547111" y="647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2" name="教育費最小値テキスト">
          <a:extLst>
            <a:ext uri="{FF2B5EF4-FFF2-40B4-BE49-F238E27FC236}">
              <a16:creationId xmlns="" xmlns:a16="http://schemas.microsoft.com/office/drawing/2014/main" id="{00000000-0008-0000-0700-00003C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4" name="教育費最大値テキスト">
          <a:extLst>
            <a:ext uri="{FF2B5EF4-FFF2-40B4-BE49-F238E27FC236}">
              <a16:creationId xmlns="" xmlns:a16="http://schemas.microsoft.com/office/drawing/2014/main" id="{00000000-0008-0000-0700-00003E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27245</xdr:rowOff>
    </xdr:from>
    <xdr:to>
      <xdr:col>85</xdr:col>
      <xdr:colOff>127000</xdr:colOff>
      <xdr:row>57</xdr:row>
      <xdr:rowOff>54530</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5481300" y="9628445"/>
          <a:ext cx="838200" cy="19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7" name="教育費平均値テキスト">
          <a:extLst>
            <a:ext uri="{FF2B5EF4-FFF2-40B4-BE49-F238E27FC236}">
              <a16:creationId xmlns="" xmlns:a16="http://schemas.microsoft.com/office/drawing/2014/main" id="{00000000-0008-0000-0700-000041020000}"/>
            </a:ext>
          </a:extLst>
        </xdr:cNvPr>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27245</xdr:rowOff>
    </xdr:from>
    <xdr:to>
      <xdr:col>81</xdr:col>
      <xdr:colOff>50800</xdr:colOff>
      <xdr:row>57</xdr:row>
      <xdr:rowOff>55297</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4592300" y="9628445"/>
          <a:ext cx="889000" cy="19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55297</xdr:rowOff>
    </xdr:from>
    <xdr:to>
      <xdr:col>76</xdr:col>
      <xdr:colOff>114300</xdr:colOff>
      <xdr:row>58</xdr:row>
      <xdr:rowOff>25922</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3703300" y="9827947"/>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109786</xdr:rowOff>
    </xdr:from>
    <xdr:to>
      <xdr:col>71</xdr:col>
      <xdr:colOff>177800</xdr:colOff>
      <xdr:row>58</xdr:row>
      <xdr:rowOff>25922</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a:off x="12814300" y="9539536"/>
          <a:ext cx="889000" cy="4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117260</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547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3730</xdr:rowOff>
    </xdr:from>
    <xdr:to>
      <xdr:col>85</xdr:col>
      <xdr:colOff>177800</xdr:colOff>
      <xdr:row>57</xdr:row>
      <xdr:rowOff>105330</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6268700" y="97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153607</xdr:rowOff>
    </xdr:from>
    <xdr:ext cx="534377" cy="259045"/>
    <xdr:sp macro="" textlink="">
      <xdr:nvSpPr>
        <xdr:cNvPr id="596" name="教育費該当値テキスト">
          <a:extLst>
            <a:ext uri="{FF2B5EF4-FFF2-40B4-BE49-F238E27FC236}">
              <a16:creationId xmlns="" xmlns:a16="http://schemas.microsoft.com/office/drawing/2014/main" id="{00000000-0008-0000-0700-000054020000}"/>
            </a:ext>
          </a:extLst>
        </xdr:cNvPr>
        <xdr:cNvSpPr txBox="1"/>
      </xdr:nvSpPr>
      <xdr:spPr>
        <a:xfrm>
          <a:off x="16370300" y="975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147895</xdr:rowOff>
    </xdr:from>
    <xdr:to>
      <xdr:col>81</xdr:col>
      <xdr:colOff>101600</xdr:colOff>
      <xdr:row>56</xdr:row>
      <xdr:rowOff>78045</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5430500" y="95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69172</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14111" y="967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4497</xdr:rowOff>
    </xdr:from>
    <xdr:to>
      <xdr:col>76</xdr:col>
      <xdr:colOff>165100</xdr:colOff>
      <xdr:row>57</xdr:row>
      <xdr:rowOff>106097</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4541500" y="97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97224</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325111" y="986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146572</xdr:rowOff>
    </xdr:from>
    <xdr:to>
      <xdr:col>72</xdr:col>
      <xdr:colOff>38100</xdr:colOff>
      <xdr:row>58</xdr:row>
      <xdr:rowOff>76722</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3652500" y="99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67849</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3436111" y="100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58986</xdr:rowOff>
    </xdr:from>
    <xdr:to>
      <xdr:col>67</xdr:col>
      <xdr:colOff>101600</xdr:colOff>
      <xdr:row>55</xdr:row>
      <xdr:rowOff>160586</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2763500" y="94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5663</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547111" y="92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39801</xdr:rowOff>
    </xdr:from>
    <xdr:to>
      <xdr:col>85</xdr:col>
      <xdr:colOff>126364</xdr:colOff>
      <xdr:row>78</xdr:row>
      <xdr:rowOff>139700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flipV="1">
          <a:off x="16317595" y="12384201"/>
          <a:ext cx="1269" cy="112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157928</xdr:rowOff>
    </xdr:from>
    <xdr:ext cx="599010" cy="259045"/>
    <xdr:sp macro="" textlink="">
      <xdr:nvSpPr>
        <xdr:cNvPr id="629" name="災害復旧費最大値テキスト">
          <a:extLst>
            <a:ext uri="{FF2B5EF4-FFF2-40B4-BE49-F238E27FC236}">
              <a16:creationId xmlns="" xmlns:a16="http://schemas.microsoft.com/office/drawing/2014/main" id="{00000000-0008-0000-0700-000075020000}"/>
            </a:ext>
          </a:extLst>
        </xdr:cNvPr>
        <xdr:cNvSpPr txBox="1"/>
      </xdr:nvSpPr>
      <xdr:spPr>
        <a:xfrm>
          <a:off x="16370300" y="1215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39801</xdr:rowOff>
    </xdr:from>
    <xdr:to>
      <xdr:col>86</xdr:col>
      <xdr:colOff>25400</xdr:colOff>
      <xdr:row>72</xdr:row>
      <xdr:rowOff>39801</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6230600" y="1238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34818</xdr:rowOff>
    </xdr:from>
    <xdr:to>
      <xdr:col>85</xdr:col>
      <xdr:colOff>127000</xdr:colOff>
      <xdr:row>72</xdr:row>
      <xdr:rowOff>39801</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5481300" y="12379218"/>
          <a:ext cx="8382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147603</xdr:rowOff>
    </xdr:from>
    <xdr:ext cx="469744" cy="259045"/>
    <xdr:sp macro="" textlink="">
      <xdr:nvSpPr>
        <xdr:cNvPr id="632" name="災害復旧費平均値テキスト">
          <a:extLst>
            <a:ext uri="{FF2B5EF4-FFF2-40B4-BE49-F238E27FC236}">
              <a16:creationId xmlns="" xmlns:a16="http://schemas.microsoft.com/office/drawing/2014/main" id="{00000000-0008-0000-0700-000078020000}"/>
            </a:ext>
          </a:extLst>
        </xdr:cNvPr>
        <xdr:cNvSpPr txBox="1"/>
      </xdr:nvSpPr>
      <xdr:spPr>
        <a:xfrm>
          <a:off x="16370300" y="13349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169176</xdr:rowOff>
    </xdr:from>
    <xdr:to>
      <xdr:col>85</xdr:col>
      <xdr:colOff>177800</xdr:colOff>
      <xdr:row>78</xdr:row>
      <xdr:rowOff>99326</xdr:rowOff>
    </xdr:to>
    <xdr:sp macro="" textlink="">
      <xdr:nvSpPr>
        <xdr:cNvPr id="633" name="フローチャート: 判断 632">
          <a:extLst>
            <a:ext uri="{FF2B5EF4-FFF2-40B4-BE49-F238E27FC236}">
              <a16:creationId xmlns="" xmlns:a16="http://schemas.microsoft.com/office/drawing/2014/main" id="{00000000-0008-0000-0700-000079020000}"/>
            </a:ext>
          </a:extLst>
        </xdr:cNvPr>
        <xdr:cNvSpPr/>
      </xdr:nvSpPr>
      <xdr:spPr>
        <a:xfrm>
          <a:off x="16268700" y="1337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48196</xdr:rowOff>
    </xdr:from>
    <xdr:to>
      <xdr:col>81</xdr:col>
      <xdr:colOff>50800</xdr:colOff>
      <xdr:row>72</xdr:row>
      <xdr:rowOff>34818</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4592300" y="12221146"/>
          <a:ext cx="889000" cy="1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17659</xdr:rowOff>
    </xdr:from>
    <xdr:to>
      <xdr:col>81</xdr:col>
      <xdr:colOff>101600</xdr:colOff>
      <xdr:row>78</xdr:row>
      <xdr:rowOff>119259</xdr:rowOff>
    </xdr:to>
    <xdr:sp macro="" textlink="">
      <xdr:nvSpPr>
        <xdr:cNvPr id="635" name="フローチャート: 判断 634">
          <a:extLst>
            <a:ext uri="{FF2B5EF4-FFF2-40B4-BE49-F238E27FC236}">
              <a16:creationId xmlns="" xmlns:a16="http://schemas.microsoft.com/office/drawing/2014/main" id="{00000000-0008-0000-0700-00007B020000}"/>
            </a:ext>
          </a:extLst>
        </xdr:cNvPr>
        <xdr:cNvSpPr/>
      </xdr:nvSpPr>
      <xdr:spPr>
        <a:xfrm>
          <a:off x="15430500" y="1339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110386</xdr:rowOff>
    </xdr:from>
    <xdr:ext cx="469744" cy="259045"/>
    <xdr:sp macro="" textlink="">
      <xdr:nvSpPr>
        <xdr:cNvPr id="636" name="テキスト ボックス 635">
          <a:extLst>
            <a:ext uri="{FF2B5EF4-FFF2-40B4-BE49-F238E27FC236}">
              <a16:creationId xmlns="" xmlns:a16="http://schemas.microsoft.com/office/drawing/2014/main" id="{00000000-0008-0000-0700-00007C020000}"/>
            </a:ext>
          </a:extLst>
        </xdr:cNvPr>
        <xdr:cNvSpPr txBox="1"/>
      </xdr:nvSpPr>
      <xdr:spPr>
        <a:xfrm>
          <a:off x="15246428" y="1348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123927</xdr:rowOff>
    </xdr:from>
    <xdr:to>
      <xdr:col>76</xdr:col>
      <xdr:colOff>114300</xdr:colOff>
      <xdr:row>71</xdr:row>
      <xdr:rowOff>48196</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a:off x="13703300" y="12125427"/>
          <a:ext cx="889000" cy="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17952</xdr:rowOff>
    </xdr:from>
    <xdr:to>
      <xdr:col>76</xdr:col>
      <xdr:colOff>165100</xdr:colOff>
      <xdr:row>78</xdr:row>
      <xdr:rowOff>119552</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4541500" y="1339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110679</xdr:rowOff>
    </xdr:from>
    <xdr:ext cx="469744"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4357428" y="1348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123927</xdr:rowOff>
    </xdr:from>
    <xdr:to>
      <xdr:col>71</xdr:col>
      <xdr:colOff>177800</xdr:colOff>
      <xdr:row>73</xdr:row>
      <xdr:rowOff>145516</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flipV="1">
          <a:off x="12814300" y="12125427"/>
          <a:ext cx="889000" cy="5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35060</xdr:rowOff>
    </xdr:from>
    <xdr:to>
      <xdr:col>72</xdr:col>
      <xdr:colOff>38100</xdr:colOff>
      <xdr:row>78</xdr:row>
      <xdr:rowOff>136660</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36525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127787</xdr:rowOff>
    </xdr:from>
    <xdr:ext cx="469744"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3468428" y="13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55167</xdr:rowOff>
    </xdr:from>
    <xdr:to>
      <xdr:col>67</xdr:col>
      <xdr:colOff>101600</xdr:colOff>
      <xdr:row>78</xdr:row>
      <xdr:rowOff>156767</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2763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147894</xdr:rowOff>
    </xdr:from>
    <xdr:ext cx="469744"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2579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160451</xdr:rowOff>
    </xdr:from>
    <xdr:to>
      <xdr:col>85</xdr:col>
      <xdr:colOff>177800</xdr:colOff>
      <xdr:row>72</xdr:row>
      <xdr:rowOff>90601</xdr:rowOff>
    </xdr:to>
    <xdr:sp macro="" textlink="">
      <xdr:nvSpPr>
        <xdr:cNvPr id="650" name="楕円 649">
          <a:extLst>
            <a:ext uri="{FF2B5EF4-FFF2-40B4-BE49-F238E27FC236}">
              <a16:creationId xmlns="" xmlns:a16="http://schemas.microsoft.com/office/drawing/2014/main" id="{00000000-0008-0000-0700-00008A020000}"/>
            </a:ext>
          </a:extLst>
        </xdr:cNvPr>
        <xdr:cNvSpPr/>
      </xdr:nvSpPr>
      <xdr:spPr>
        <a:xfrm>
          <a:off x="16268700" y="1233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113478</xdr:rowOff>
    </xdr:from>
    <xdr:ext cx="599010" cy="259045"/>
    <xdr:sp macro="" textlink="">
      <xdr:nvSpPr>
        <xdr:cNvPr id="651" name="災害復旧費該当値テキスト">
          <a:extLst>
            <a:ext uri="{FF2B5EF4-FFF2-40B4-BE49-F238E27FC236}">
              <a16:creationId xmlns="" xmlns:a16="http://schemas.microsoft.com/office/drawing/2014/main" id="{00000000-0008-0000-0700-00008B020000}"/>
            </a:ext>
          </a:extLst>
        </xdr:cNvPr>
        <xdr:cNvSpPr txBox="1"/>
      </xdr:nvSpPr>
      <xdr:spPr>
        <a:xfrm>
          <a:off x="16370300" y="1228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155468</xdr:rowOff>
    </xdr:from>
    <xdr:to>
      <xdr:col>81</xdr:col>
      <xdr:colOff>101600</xdr:colOff>
      <xdr:row>72</xdr:row>
      <xdr:rowOff>85618</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5430500" y="123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102145</xdr:rowOff>
    </xdr:from>
    <xdr:ext cx="59901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5181795" y="1210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168846</xdr:rowOff>
    </xdr:from>
    <xdr:to>
      <xdr:col>76</xdr:col>
      <xdr:colOff>165100</xdr:colOff>
      <xdr:row>71</xdr:row>
      <xdr:rowOff>98996</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4541500" y="121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115523</xdr:rowOff>
    </xdr:from>
    <xdr:ext cx="59901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4292795" y="1194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73127</xdr:rowOff>
    </xdr:from>
    <xdr:to>
      <xdr:col>72</xdr:col>
      <xdr:colOff>38100</xdr:colOff>
      <xdr:row>71</xdr:row>
      <xdr:rowOff>3277</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3652500" y="120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19804</xdr:rowOff>
    </xdr:from>
    <xdr:ext cx="59901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3403795" y="1184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94716</xdr:rowOff>
    </xdr:from>
    <xdr:to>
      <xdr:col>67</xdr:col>
      <xdr:colOff>101600</xdr:colOff>
      <xdr:row>74</xdr:row>
      <xdr:rowOff>24866</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2763500" y="126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41393</xdr:rowOff>
    </xdr:from>
    <xdr:ext cx="534377"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2547111" y="123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4" name="公債費最小値テキスト">
          <a:extLst>
            <a:ext uri="{FF2B5EF4-FFF2-40B4-BE49-F238E27FC236}">
              <a16:creationId xmlns="" xmlns:a16="http://schemas.microsoft.com/office/drawing/2014/main" id="{00000000-0008-0000-0700-0000AC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86" name="公債費最大値テキスト">
          <a:extLst>
            <a:ext uri="{FF2B5EF4-FFF2-40B4-BE49-F238E27FC236}">
              <a16:creationId xmlns="" xmlns:a16="http://schemas.microsoft.com/office/drawing/2014/main" id="{00000000-0008-0000-0700-0000AE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67714</xdr:rowOff>
    </xdr:from>
    <xdr:to>
      <xdr:col>85</xdr:col>
      <xdr:colOff>127000</xdr:colOff>
      <xdr:row>95</xdr:row>
      <xdr:rowOff>140652</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flipV="1">
          <a:off x="15481300" y="16355464"/>
          <a:ext cx="838200" cy="7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7746</xdr:rowOff>
    </xdr:from>
    <xdr:ext cx="534377" cy="259045"/>
    <xdr:sp macro="" textlink="">
      <xdr:nvSpPr>
        <xdr:cNvPr id="689" name="公債費平均値テキスト">
          <a:extLst>
            <a:ext uri="{FF2B5EF4-FFF2-40B4-BE49-F238E27FC236}">
              <a16:creationId xmlns="" xmlns:a16="http://schemas.microsoft.com/office/drawing/2014/main" id="{00000000-0008-0000-0700-0000B1020000}"/>
            </a:ext>
          </a:extLst>
        </xdr:cNvPr>
        <xdr:cNvSpPr txBox="1"/>
      </xdr:nvSpPr>
      <xdr:spPr>
        <a:xfrm>
          <a:off x="16370300" y="16466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0" name="フローチャート: 判断 689">
          <a:extLst>
            <a:ext uri="{FF2B5EF4-FFF2-40B4-BE49-F238E27FC236}">
              <a16:creationId xmlns="" xmlns:a16="http://schemas.microsoft.com/office/drawing/2014/main" id="{00000000-0008-0000-0700-0000B2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140652</xdr:rowOff>
    </xdr:from>
    <xdr:to>
      <xdr:col>81</xdr:col>
      <xdr:colOff>50800</xdr:colOff>
      <xdr:row>96</xdr:row>
      <xdr:rowOff>62700</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flipV="1">
          <a:off x="14592300" y="16428402"/>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2" name="フローチャート: 判断 691">
          <a:extLst>
            <a:ext uri="{FF2B5EF4-FFF2-40B4-BE49-F238E27FC236}">
              <a16:creationId xmlns="" xmlns:a16="http://schemas.microsoft.com/office/drawing/2014/main" id="{00000000-0008-0000-0700-0000B4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62700</xdr:rowOff>
    </xdr:from>
    <xdr:to>
      <xdr:col>76</xdr:col>
      <xdr:colOff>114300</xdr:colOff>
      <xdr:row>97</xdr:row>
      <xdr:rowOff>871</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3703300" y="16521900"/>
          <a:ext cx="889000" cy="10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871</xdr:rowOff>
    </xdr:from>
    <xdr:to>
      <xdr:col>71</xdr:col>
      <xdr:colOff>177800</xdr:colOff>
      <xdr:row>97</xdr:row>
      <xdr:rowOff>15456</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2814300" y="16631521"/>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41505</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3436111"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34007</xdr:rowOff>
    </xdr:from>
    <xdr:ext cx="534377"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2547111" y="163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16914</xdr:rowOff>
    </xdr:from>
    <xdr:to>
      <xdr:col>85</xdr:col>
      <xdr:colOff>177800</xdr:colOff>
      <xdr:row>95</xdr:row>
      <xdr:rowOff>118514</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6268700" y="163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39791</xdr:rowOff>
    </xdr:from>
    <xdr:ext cx="534377" cy="259045"/>
    <xdr:sp macro="" textlink="">
      <xdr:nvSpPr>
        <xdr:cNvPr id="708" name="公債費該当値テキスト">
          <a:extLst>
            <a:ext uri="{FF2B5EF4-FFF2-40B4-BE49-F238E27FC236}">
              <a16:creationId xmlns="" xmlns:a16="http://schemas.microsoft.com/office/drawing/2014/main" id="{00000000-0008-0000-0700-0000C4020000}"/>
            </a:ext>
          </a:extLst>
        </xdr:cNvPr>
        <xdr:cNvSpPr txBox="1"/>
      </xdr:nvSpPr>
      <xdr:spPr>
        <a:xfrm>
          <a:off x="16370300" y="1615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89852</xdr:rowOff>
    </xdr:from>
    <xdr:to>
      <xdr:col>81</xdr:col>
      <xdr:colOff>101600</xdr:colOff>
      <xdr:row>96</xdr:row>
      <xdr:rowOff>20002</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5430500" y="163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36529</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5214111" y="161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11900</xdr:rowOff>
    </xdr:from>
    <xdr:to>
      <xdr:col>76</xdr:col>
      <xdr:colOff>165100</xdr:colOff>
      <xdr:row>96</xdr:row>
      <xdr:rowOff>113500</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4541500" y="164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130027</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4325111" y="162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121521</xdr:rowOff>
    </xdr:from>
    <xdr:to>
      <xdr:col>72</xdr:col>
      <xdr:colOff>38100</xdr:colOff>
      <xdr:row>97</xdr:row>
      <xdr:rowOff>51671</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3652500" y="165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42798</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3436111" y="1667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136106</xdr:rowOff>
    </xdr:from>
    <xdr:to>
      <xdr:col>67</xdr:col>
      <xdr:colOff>101600</xdr:colOff>
      <xdr:row>97</xdr:row>
      <xdr:rowOff>66256</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2763500" y="165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57383</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2547111" y="1668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5" name="諸支出金最大値テキスト">
          <a:extLst>
            <a:ext uri="{FF2B5EF4-FFF2-40B4-BE49-F238E27FC236}">
              <a16:creationId xmlns="" xmlns:a16="http://schemas.microsoft.com/office/drawing/2014/main" id="{00000000-0008-0000-0700-0000E9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48" name="諸支出金平均値テキスト">
          <a:extLst>
            <a:ext uri="{FF2B5EF4-FFF2-40B4-BE49-F238E27FC236}">
              <a16:creationId xmlns="" xmlns:a16="http://schemas.microsoft.com/office/drawing/2014/main" id="{00000000-0008-0000-0700-0000EC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49" name="フローチャート: 判断 748">
          <a:extLst>
            <a:ext uri="{FF2B5EF4-FFF2-40B4-BE49-F238E27FC236}">
              <a16:creationId xmlns="" xmlns:a16="http://schemas.microsoft.com/office/drawing/2014/main" id="{00000000-0008-0000-0700-0000ED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4" name="フローチャート: 判断 753">
          <a:extLst>
            <a:ext uri="{FF2B5EF4-FFF2-40B4-BE49-F238E27FC236}">
              <a16:creationId xmlns="" xmlns:a16="http://schemas.microsoft.com/office/drawing/2014/main" id="{00000000-0008-0000-0700-0000F2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67" name="諸支出金該当値テキスト">
          <a:extLst>
            <a:ext uri="{FF2B5EF4-FFF2-40B4-BE49-F238E27FC236}">
              <a16:creationId xmlns="" xmlns:a16="http://schemas.microsoft.com/office/drawing/2014/main" id="{00000000-0008-0000-0700-0000FF02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●総務費　特別定額給付金事業</a:t>
          </a:r>
          <a:r>
            <a:rPr kumimoji="1" lang="ja-JP" altLang="en-US" sz="1000">
              <a:solidFill>
                <a:schemeClr val="dk1"/>
              </a:solidFill>
              <a:effectLst/>
              <a:latin typeface="+mn-lt"/>
              <a:ea typeface="+mn-ea"/>
              <a:cs typeface="+mn-cs"/>
            </a:rPr>
            <a:t>、財政調整基金積立金及び防災拠点施設整備事業の減により</a:t>
          </a:r>
          <a:r>
            <a:rPr kumimoji="1" lang="ja-JP" altLang="ja-JP" sz="1000">
              <a:solidFill>
                <a:schemeClr val="dk1"/>
              </a:solidFill>
              <a:effectLst/>
              <a:latin typeface="+mn-lt"/>
              <a:ea typeface="+mn-ea"/>
              <a:cs typeface="+mn-cs"/>
            </a:rPr>
            <a:t>前年度に比べ</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、類似団体と比較すると高い水準にある。今後も高水準で推移が見込まれるため、その他事業の検討・実施等行い、経費抑制を図る。</a:t>
          </a:r>
          <a:endParaRPr lang="ja-JP" altLang="ja-JP" sz="1000">
            <a:effectLst/>
          </a:endParaRPr>
        </a:p>
        <a:p>
          <a:r>
            <a:rPr kumimoji="1" lang="ja-JP" altLang="ja-JP" sz="1000">
              <a:solidFill>
                <a:schemeClr val="dk1"/>
              </a:solidFill>
              <a:effectLst/>
              <a:latin typeface="+mn-lt"/>
              <a:ea typeface="+mn-ea"/>
              <a:cs typeface="+mn-cs"/>
            </a:rPr>
            <a:t>●衛生費　</a:t>
          </a:r>
          <a:r>
            <a:rPr kumimoji="1" lang="ja-JP" altLang="en-US" sz="1000">
              <a:solidFill>
                <a:schemeClr val="dk1"/>
              </a:solidFill>
              <a:effectLst/>
              <a:latin typeface="+mn-lt"/>
              <a:ea typeface="+mn-ea"/>
              <a:cs typeface="+mn-cs"/>
            </a:rPr>
            <a:t>新型コロナウイルス感染症予防接種事業や</a:t>
          </a:r>
          <a:r>
            <a:rPr kumimoji="1" lang="ja-JP" altLang="ja-JP" sz="1000">
              <a:solidFill>
                <a:schemeClr val="dk1"/>
              </a:solidFill>
              <a:effectLst/>
              <a:latin typeface="+mn-lt"/>
              <a:ea typeface="+mn-ea"/>
              <a:cs typeface="+mn-cs"/>
            </a:rPr>
            <a:t>ゴミ処理施設公債費償還に係る負担金の増等があるため</a:t>
          </a:r>
          <a:r>
            <a:rPr kumimoji="1" lang="ja-JP" altLang="en-US" sz="1000">
              <a:solidFill>
                <a:schemeClr val="dk1"/>
              </a:solidFill>
              <a:effectLst/>
              <a:latin typeface="+mn-lt"/>
              <a:ea typeface="+mn-ea"/>
              <a:cs typeface="+mn-cs"/>
            </a:rPr>
            <a:t>前年度に比べ増</a:t>
          </a:r>
          <a:r>
            <a:rPr kumimoji="1" lang="ja-JP" altLang="ja-JP" sz="1000">
              <a:solidFill>
                <a:schemeClr val="dk1"/>
              </a:solidFill>
              <a:effectLst/>
              <a:latin typeface="+mn-lt"/>
              <a:ea typeface="+mn-ea"/>
              <a:cs typeface="+mn-cs"/>
            </a:rPr>
            <a:t>となっている。今後は通常事業の精査等を行い経費抑制を図る。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●農林水産費　</a:t>
          </a:r>
          <a:r>
            <a:rPr kumimoji="1" lang="en-US" altLang="ja-JP" sz="1000">
              <a:solidFill>
                <a:schemeClr val="dk1"/>
              </a:solidFill>
              <a:effectLst/>
              <a:latin typeface="+mn-lt"/>
              <a:ea typeface="+mn-ea"/>
              <a:cs typeface="+mn-cs"/>
            </a:rPr>
            <a:t>JA</a:t>
          </a:r>
          <a:r>
            <a:rPr kumimoji="1" lang="ja-JP" altLang="ja-JP" sz="1000">
              <a:solidFill>
                <a:schemeClr val="dk1"/>
              </a:solidFill>
              <a:effectLst/>
              <a:latin typeface="+mn-lt"/>
              <a:ea typeface="+mn-ea"/>
              <a:cs typeface="+mn-cs"/>
            </a:rPr>
            <a:t>パッケージセンター</a:t>
          </a:r>
          <a:r>
            <a:rPr kumimoji="1" lang="ja-JP" altLang="en-US" sz="1000">
              <a:solidFill>
                <a:schemeClr val="dk1"/>
              </a:solidFill>
              <a:effectLst/>
              <a:latin typeface="+mn-lt"/>
              <a:ea typeface="+mn-ea"/>
              <a:cs typeface="+mn-cs"/>
            </a:rPr>
            <a:t>施設整備事業や被災農業者支援事業等の減</a:t>
          </a:r>
          <a:r>
            <a:rPr kumimoji="1" lang="ja-JP" altLang="ja-JP" sz="1000">
              <a:solidFill>
                <a:schemeClr val="dk1"/>
              </a:solidFill>
              <a:effectLst/>
              <a:latin typeface="+mn-lt"/>
              <a:ea typeface="+mn-ea"/>
              <a:cs typeface="+mn-cs"/>
            </a:rPr>
            <a:t>により、前年度と比べると</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、依然として類似団体の平均を大きく上回っているため、過剰な支出のないよう適正化に努める。</a:t>
          </a:r>
          <a:endParaRPr lang="ja-JP" altLang="ja-JP" sz="1000">
            <a:effectLst/>
          </a:endParaRPr>
        </a:p>
        <a:p>
          <a:r>
            <a:rPr kumimoji="1" lang="ja-JP" altLang="ja-JP" sz="1000">
              <a:solidFill>
                <a:schemeClr val="dk1"/>
              </a:solidFill>
              <a:effectLst/>
              <a:latin typeface="+mn-lt"/>
              <a:ea typeface="+mn-ea"/>
              <a:cs typeface="+mn-cs"/>
            </a:rPr>
            <a:t>●土木費　道路新設改良事業</a:t>
          </a:r>
          <a:r>
            <a:rPr kumimoji="1" lang="ja-JP" altLang="en-US" sz="1000">
              <a:solidFill>
                <a:schemeClr val="dk1"/>
              </a:solidFill>
              <a:effectLst/>
              <a:latin typeface="+mn-lt"/>
              <a:ea typeface="+mn-ea"/>
              <a:cs typeface="+mn-cs"/>
            </a:rPr>
            <a:t>や市道改良を行う社会資本整備総合交付金事業等により前年度と比べ増となっているが</a:t>
          </a:r>
          <a:r>
            <a:rPr kumimoji="1" lang="ja-JP" altLang="ja-JP" sz="1000">
              <a:solidFill>
                <a:schemeClr val="dk1"/>
              </a:solidFill>
              <a:effectLst/>
              <a:latin typeface="+mn-lt"/>
              <a:ea typeface="+mn-ea"/>
              <a:cs typeface="+mn-cs"/>
            </a:rPr>
            <a:t>類似団体と比較すると低い水準にある。今後も公営住宅の建替等を控えているため必要な事業量を見極め、過剰な施工実施とならないよう経費縮減に努める。</a:t>
          </a:r>
          <a:endParaRPr lang="ja-JP" altLang="ja-JP" sz="1000">
            <a:effectLst/>
          </a:endParaRPr>
        </a:p>
        <a:p>
          <a:r>
            <a:rPr kumimoji="1" lang="ja-JP" altLang="ja-JP" sz="1000">
              <a:solidFill>
                <a:schemeClr val="dk1"/>
              </a:solidFill>
              <a:effectLst/>
              <a:latin typeface="+mn-lt"/>
              <a:ea typeface="+mn-ea"/>
              <a:cs typeface="+mn-cs"/>
            </a:rPr>
            <a:t>●教育費　</a:t>
          </a:r>
          <a:r>
            <a:rPr kumimoji="1" lang="en-US" altLang="ja-JP" sz="1000">
              <a:solidFill>
                <a:schemeClr val="dk1"/>
              </a:solidFill>
              <a:effectLst/>
              <a:latin typeface="+mn-lt"/>
              <a:ea typeface="+mn-ea"/>
              <a:cs typeface="+mn-cs"/>
            </a:rPr>
            <a:t>GIGA</a:t>
          </a:r>
          <a:r>
            <a:rPr kumimoji="1" lang="ja-JP" altLang="ja-JP" sz="1000">
              <a:solidFill>
                <a:schemeClr val="dk1"/>
              </a:solidFill>
              <a:effectLst/>
              <a:latin typeface="+mn-lt"/>
              <a:ea typeface="+mn-ea"/>
              <a:cs typeface="+mn-cs"/>
            </a:rPr>
            <a:t>スクール関連事業</a:t>
          </a:r>
          <a:r>
            <a:rPr kumimoji="1" lang="ja-JP" altLang="en-US" sz="1000">
              <a:solidFill>
                <a:schemeClr val="dk1"/>
              </a:solidFill>
              <a:effectLst/>
              <a:latin typeface="+mn-lt"/>
              <a:ea typeface="+mn-ea"/>
              <a:cs typeface="+mn-cs"/>
            </a:rPr>
            <a:t>や秋月市民交流広場整備事業の減により前年度と比べ減となり、</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より低い</a:t>
          </a:r>
          <a:r>
            <a:rPr kumimoji="1" lang="ja-JP" altLang="ja-JP" sz="1000">
              <a:solidFill>
                <a:schemeClr val="dk1"/>
              </a:solidFill>
              <a:effectLst/>
              <a:latin typeface="+mn-lt"/>
              <a:ea typeface="+mn-ea"/>
              <a:cs typeface="+mn-cs"/>
            </a:rPr>
            <a:t>水準</a:t>
          </a:r>
          <a:r>
            <a:rPr kumimoji="1" lang="ja-JP" altLang="en-US" sz="1000">
              <a:solidFill>
                <a:schemeClr val="dk1"/>
              </a:solidFill>
              <a:effectLst/>
              <a:latin typeface="+mn-lt"/>
              <a:ea typeface="+mn-ea"/>
              <a:cs typeface="+mn-cs"/>
            </a:rPr>
            <a:t>にある</a:t>
          </a:r>
          <a:r>
            <a:rPr kumimoji="1" lang="ja-JP" altLang="ja-JP" sz="1000">
              <a:solidFill>
                <a:schemeClr val="dk1"/>
              </a:solidFill>
              <a:effectLst/>
              <a:latin typeface="+mn-lt"/>
              <a:ea typeface="+mn-ea"/>
              <a:cs typeface="+mn-cs"/>
            </a:rPr>
            <a:t>。今後も通常事業の精査等を行い事業費抑制に努める。</a:t>
          </a:r>
          <a:endParaRPr lang="ja-JP" altLang="ja-JP" sz="1000">
            <a:effectLst/>
          </a:endParaRPr>
        </a:p>
        <a:p>
          <a:r>
            <a:rPr kumimoji="1" lang="ja-JP" altLang="ja-JP" sz="1000">
              <a:solidFill>
                <a:schemeClr val="dk1"/>
              </a:solidFill>
              <a:effectLst/>
              <a:latin typeface="+mn-lt"/>
              <a:ea typeface="+mn-ea"/>
              <a:cs typeface="+mn-cs"/>
            </a:rPr>
            <a:t>●災害復旧費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月九州北部豪雨以降、</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年続けて豪雨災害が発生し、多額の災害復旧事業費が必要となっている。今後も災害復旧事業が継続していくため、復旧が完了するまで大きく減となる見込みは少ない。</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財政調整基金については取崩を行わず積立</a:t>
          </a:r>
          <a:r>
            <a:rPr kumimoji="1" lang="ja-JP" altLang="en-US" sz="1100">
              <a:solidFill>
                <a:schemeClr val="dk1"/>
              </a:solidFill>
              <a:effectLst/>
              <a:latin typeface="+mn-lt"/>
              <a:ea typeface="+mn-ea"/>
              <a:cs typeface="+mn-cs"/>
            </a:rPr>
            <a:t>のみを</a:t>
          </a:r>
          <a:r>
            <a:rPr kumimoji="1" lang="ja-JP" altLang="ja-JP" sz="1100">
              <a:solidFill>
                <a:schemeClr val="dk1"/>
              </a:solidFill>
              <a:effectLst/>
              <a:latin typeface="+mn-lt"/>
              <a:ea typeface="+mn-ea"/>
              <a:cs typeface="+mn-cs"/>
            </a:rPr>
            <a:t>行った。残高は前年と比</a:t>
          </a:r>
          <a:r>
            <a:rPr kumimoji="1" lang="ja-JP" altLang="en-US" sz="1100">
              <a:solidFill>
                <a:schemeClr val="dk1"/>
              </a:solidFill>
              <a:effectLst/>
              <a:latin typeface="+mn-lt"/>
              <a:ea typeface="+mn-ea"/>
              <a:cs typeface="+mn-cs"/>
            </a:rPr>
            <a:t>べ</a:t>
          </a:r>
          <a:r>
            <a:rPr kumimoji="1" lang="en-US" altLang="ja-JP" sz="1100">
              <a:solidFill>
                <a:schemeClr val="dk1"/>
              </a:solidFill>
              <a:effectLst/>
              <a:latin typeface="+mn-lt"/>
              <a:ea typeface="+mn-ea"/>
              <a:cs typeface="+mn-cs"/>
            </a:rPr>
            <a:t>0.23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43.4</a:t>
          </a:r>
          <a:r>
            <a:rPr kumimoji="1" lang="ja-JP" altLang="ja-JP" sz="1100">
              <a:solidFill>
                <a:schemeClr val="dk1"/>
              </a:solidFill>
              <a:effectLst/>
              <a:latin typeface="+mn-lt"/>
              <a:ea typeface="+mn-ea"/>
              <a:cs typeface="+mn-cs"/>
            </a:rPr>
            <a:t>億円、標準財政規模比では</a:t>
          </a:r>
          <a:r>
            <a:rPr kumimoji="1" lang="en-US" altLang="ja-JP" sz="1100">
              <a:solidFill>
                <a:schemeClr val="dk1"/>
              </a:solidFill>
              <a:effectLst/>
              <a:latin typeface="+mn-lt"/>
              <a:ea typeface="+mn-ea"/>
              <a:cs typeface="+mn-cs"/>
            </a:rPr>
            <a:t>0.83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27.02</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実質収支額の標準財政規模比は、前年度と比較し</a:t>
          </a:r>
          <a:r>
            <a:rPr kumimoji="1" lang="en-US" altLang="ja-JP" sz="1100">
              <a:solidFill>
                <a:schemeClr val="dk1"/>
              </a:solidFill>
              <a:effectLst/>
              <a:latin typeface="+mn-lt"/>
              <a:ea typeface="+mn-ea"/>
              <a:cs typeface="+mn-cs"/>
            </a:rPr>
            <a:t>0.25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％であるが、財政調整基金積立や繰上償還をしたため実質単年度収支については、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9.35</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今後は特別交付税の減収見込み、災害復旧事業の継続により、財政調整基金の取崩しが必要と考えられるため、事業精査による歳出抑制や国県補助金等の歳入確保に努め、健全な財政運営を図っていく。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国民健康保険特別会計（事業勘定）</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医療費の削減・抑制や国保税の収納対策等により</a:t>
          </a:r>
          <a:r>
            <a:rPr kumimoji="1" lang="ja-JP" altLang="en-US" sz="1100">
              <a:solidFill>
                <a:schemeClr val="dk1"/>
              </a:solidFill>
              <a:effectLst/>
              <a:latin typeface="+mn-lt"/>
              <a:ea typeface="+mn-ea"/>
              <a:cs typeface="+mn-cs"/>
            </a:rPr>
            <a:t>前年度から黒字化し、今年度も特別会計は全て黒字運営となっている。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高齢化に伴う医療費等の歳出増加が懸念されるため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黒字の特別会計についても徴収率の向上や、更なる健康づくり事業や介護予防事業などによる歳出抑制対策の強化を行う必要がある。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　</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82" t="s">
        <v>79</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c r="B2" s="179" t="s">
        <v>80</v>
      </c>
      <c r="C2" s="179"/>
      <c r="D2" s="180"/>
    </row>
    <row r="3" spans="1:119" ht="18.75" customHeight="1" thickBot="1">
      <c r="A3" s="178"/>
      <c r="B3" s="383" t="s">
        <v>81</v>
      </c>
      <c r="C3" s="384"/>
      <c r="D3" s="384"/>
      <c r="E3" s="385"/>
      <c r="F3" s="385"/>
      <c r="G3" s="385"/>
      <c r="H3" s="385"/>
      <c r="I3" s="385"/>
      <c r="J3" s="385"/>
      <c r="K3" s="385"/>
      <c r="L3" s="385" t="s">
        <v>82</v>
      </c>
      <c r="M3" s="385"/>
      <c r="N3" s="385"/>
      <c r="O3" s="385"/>
      <c r="P3" s="385"/>
      <c r="Q3" s="385"/>
      <c r="R3" s="392"/>
      <c r="S3" s="392"/>
      <c r="T3" s="392"/>
      <c r="U3" s="392"/>
      <c r="V3" s="393"/>
      <c r="W3" s="367" t="s">
        <v>83</v>
      </c>
      <c r="X3" s="368"/>
      <c r="Y3" s="368"/>
      <c r="Z3" s="368"/>
      <c r="AA3" s="368"/>
      <c r="AB3" s="384"/>
      <c r="AC3" s="392" t="s">
        <v>84</v>
      </c>
      <c r="AD3" s="368"/>
      <c r="AE3" s="368"/>
      <c r="AF3" s="368"/>
      <c r="AG3" s="368"/>
      <c r="AH3" s="368"/>
      <c r="AI3" s="368"/>
      <c r="AJ3" s="368"/>
      <c r="AK3" s="368"/>
      <c r="AL3" s="369"/>
      <c r="AM3" s="367" t="s">
        <v>85</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86</v>
      </c>
      <c r="BO3" s="368"/>
      <c r="BP3" s="368"/>
      <c r="BQ3" s="368"/>
      <c r="BR3" s="368"/>
      <c r="BS3" s="368"/>
      <c r="BT3" s="368"/>
      <c r="BU3" s="369"/>
      <c r="BV3" s="367" t="s">
        <v>87</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88</v>
      </c>
      <c r="CU3" s="368"/>
      <c r="CV3" s="368"/>
      <c r="CW3" s="368"/>
      <c r="CX3" s="368"/>
      <c r="CY3" s="368"/>
      <c r="CZ3" s="368"/>
      <c r="DA3" s="369"/>
      <c r="DB3" s="367" t="s">
        <v>89</v>
      </c>
      <c r="DC3" s="368"/>
      <c r="DD3" s="368"/>
      <c r="DE3" s="368"/>
      <c r="DF3" s="368"/>
      <c r="DG3" s="368"/>
      <c r="DH3" s="368"/>
      <c r="DI3" s="369"/>
    </row>
    <row r="4" spans="1:119" ht="18.75" customHeight="1">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90</v>
      </c>
      <c r="AZ4" s="371"/>
      <c r="BA4" s="371"/>
      <c r="BB4" s="371"/>
      <c r="BC4" s="371"/>
      <c r="BD4" s="371"/>
      <c r="BE4" s="371"/>
      <c r="BF4" s="371"/>
      <c r="BG4" s="371"/>
      <c r="BH4" s="371"/>
      <c r="BI4" s="371"/>
      <c r="BJ4" s="371"/>
      <c r="BK4" s="371"/>
      <c r="BL4" s="371"/>
      <c r="BM4" s="372"/>
      <c r="BN4" s="373">
        <v>42420072</v>
      </c>
      <c r="BO4" s="374"/>
      <c r="BP4" s="374"/>
      <c r="BQ4" s="374"/>
      <c r="BR4" s="374"/>
      <c r="BS4" s="374"/>
      <c r="BT4" s="374"/>
      <c r="BU4" s="375"/>
      <c r="BV4" s="373">
        <v>46255017</v>
      </c>
      <c r="BW4" s="374"/>
      <c r="BX4" s="374"/>
      <c r="BY4" s="374"/>
      <c r="BZ4" s="374"/>
      <c r="CA4" s="374"/>
      <c r="CB4" s="374"/>
      <c r="CC4" s="375"/>
      <c r="CD4" s="376" t="s">
        <v>91</v>
      </c>
      <c r="CE4" s="377"/>
      <c r="CF4" s="377"/>
      <c r="CG4" s="377"/>
      <c r="CH4" s="377"/>
      <c r="CI4" s="377"/>
      <c r="CJ4" s="377"/>
      <c r="CK4" s="377"/>
      <c r="CL4" s="377"/>
      <c r="CM4" s="377"/>
      <c r="CN4" s="377"/>
      <c r="CO4" s="377"/>
      <c r="CP4" s="377"/>
      <c r="CQ4" s="377"/>
      <c r="CR4" s="377"/>
      <c r="CS4" s="378"/>
      <c r="CT4" s="379">
        <v>6</v>
      </c>
      <c r="CU4" s="380"/>
      <c r="CV4" s="380"/>
      <c r="CW4" s="380"/>
      <c r="CX4" s="380"/>
      <c r="CY4" s="380"/>
      <c r="CZ4" s="380"/>
      <c r="DA4" s="381"/>
      <c r="DB4" s="379">
        <v>6.2</v>
      </c>
      <c r="DC4" s="380"/>
      <c r="DD4" s="380"/>
      <c r="DE4" s="380"/>
      <c r="DF4" s="380"/>
      <c r="DG4" s="380"/>
      <c r="DH4" s="380"/>
      <c r="DI4" s="381"/>
    </row>
    <row r="5" spans="1:119" ht="18.75" customHeight="1">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92</v>
      </c>
      <c r="AN5" s="440"/>
      <c r="AO5" s="440"/>
      <c r="AP5" s="440"/>
      <c r="AQ5" s="440"/>
      <c r="AR5" s="440"/>
      <c r="AS5" s="440"/>
      <c r="AT5" s="441"/>
      <c r="AU5" s="442" t="s">
        <v>93</v>
      </c>
      <c r="AV5" s="443"/>
      <c r="AW5" s="443"/>
      <c r="AX5" s="443"/>
      <c r="AY5" s="444" t="s">
        <v>94</v>
      </c>
      <c r="AZ5" s="445"/>
      <c r="BA5" s="445"/>
      <c r="BB5" s="445"/>
      <c r="BC5" s="445"/>
      <c r="BD5" s="445"/>
      <c r="BE5" s="445"/>
      <c r="BF5" s="445"/>
      <c r="BG5" s="445"/>
      <c r="BH5" s="445"/>
      <c r="BI5" s="445"/>
      <c r="BJ5" s="445"/>
      <c r="BK5" s="445"/>
      <c r="BL5" s="445"/>
      <c r="BM5" s="446"/>
      <c r="BN5" s="410">
        <v>40707843</v>
      </c>
      <c r="BO5" s="411"/>
      <c r="BP5" s="411"/>
      <c r="BQ5" s="411"/>
      <c r="BR5" s="411"/>
      <c r="BS5" s="411"/>
      <c r="BT5" s="411"/>
      <c r="BU5" s="412"/>
      <c r="BV5" s="410">
        <v>44746098</v>
      </c>
      <c r="BW5" s="411"/>
      <c r="BX5" s="411"/>
      <c r="BY5" s="411"/>
      <c r="BZ5" s="411"/>
      <c r="CA5" s="411"/>
      <c r="CB5" s="411"/>
      <c r="CC5" s="412"/>
      <c r="CD5" s="413" t="s">
        <v>95</v>
      </c>
      <c r="CE5" s="414"/>
      <c r="CF5" s="414"/>
      <c r="CG5" s="414"/>
      <c r="CH5" s="414"/>
      <c r="CI5" s="414"/>
      <c r="CJ5" s="414"/>
      <c r="CK5" s="414"/>
      <c r="CL5" s="414"/>
      <c r="CM5" s="414"/>
      <c r="CN5" s="414"/>
      <c r="CO5" s="414"/>
      <c r="CP5" s="414"/>
      <c r="CQ5" s="414"/>
      <c r="CR5" s="414"/>
      <c r="CS5" s="415"/>
      <c r="CT5" s="407">
        <v>86.3</v>
      </c>
      <c r="CU5" s="408"/>
      <c r="CV5" s="408"/>
      <c r="CW5" s="408"/>
      <c r="CX5" s="408"/>
      <c r="CY5" s="408"/>
      <c r="CZ5" s="408"/>
      <c r="DA5" s="409"/>
      <c r="DB5" s="407">
        <v>92.5</v>
      </c>
      <c r="DC5" s="408"/>
      <c r="DD5" s="408"/>
      <c r="DE5" s="408"/>
      <c r="DF5" s="408"/>
      <c r="DG5" s="408"/>
      <c r="DH5" s="408"/>
      <c r="DI5" s="409"/>
    </row>
    <row r="6" spans="1:119" ht="18.75" customHeight="1">
      <c r="A6" s="178"/>
      <c r="B6" s="416" t="s">
        <v>96</v>
      </c>
      <c r="C6" s="417"/>
      <c r="D6" s="417"/>
      <c r="E6" s="418"/>
      <c r="F6" s="418"/>
      <c r="G6" s="418"/>
      <c r="H6" s="418"/>
      <c r="I6" s="418"/>
      <c r="J6" s="418"/>
      <c r="K6" s="418"/>
      <c r="L6" s="418" t="s">
        <v>97</v>
      </c>
      <c r="M6" s="418"/>
      <c r="N6" s="418"/>
      <c r="O6" s="418"/>
      <c r="P6" s="418"/>
      <c r="Q6" s="418"/>
      <c r="R6" s="422"/>
      <c r="S6" s="422"/>
      <c r="T6" s="422"/>
      <c r="U6" s="422"/>
      <c r="V6" s="423"/>
      <c r="W6" s="426" t="s">
        <v>98</v>
      </c>
      <c r="X6" s="427"/>
      <c r="Y6" s="427"/>
      <c r="Z6" s="427"/>
      <c r="AA6" s="427"/>
      <c r="AB6" s="417"/>
      <c r="AC6" s="430" t="s">
        <v>99</v>
      </c>
      <c r="AD6" s="431"/>
      <c r="AE6" s="431"/>
      <c r="AF6" s="431"/>
      <c r="AG6" s="431"/>
      <c r="AH6" s="431"/>
      <c r="AI6" s="431"/>
      <c r="AJ6" s="431"/>
      <c r="AK6" s="431"/>
      <c r="AL6" s="432"/>
      <c r="AM6" s="439" t="s">
        <v>100</v>
      </c>
      <c r="AN6" s="440"/>
      <c r="AO6" s="440"/>
      <c r="AP6" s="440"/>
      <c r="AQ6" s="440"/>
      <c r="AR6" s="440"/>
      <c r="AS6" s="440"/>
      <c r="AT6" s="441"/>
      <c r="AU6" s="442" t="s">
        <v>101</v>
      </c>
      <c r="AV6" s="443"/>
      <c r="AW6" s="443"/>
      <c r="AX6" s="443"/>
      <c r="AY6" s="444" t="s">
        <v>102</v>
      </c>
      <c r="AZ6" s="445"/>
      <c r="BA6" s="445"/>
      <c r="BB6" s="445"/>
      <c r="BC6" s="445"/>
      <c r="BD6" s="445"/>
      <c r="BE6" s="445"/>
      <c r="BF6" s="445"/>
      <c r="BG6" s="445"/>
      <c r="BH6" s="445"/>
      <c r="BI6" s="445"/>
      <c r="BJ6" s="445"/>
      <c r="BK6" s="445"/>
      <c r="BL6" s="445"/>
      <c r="BM6" s="446"/>
      <c r="BN6" s="410">
        <v>1712229</v>
      </c>
      <c r="BO6" s="411"/>
      <c r="BP6" s="411"/>
      <c r="BQ6" s="411"/>
      <c r="BR6" s="411"/>
      <c r="BS6" s="411"/>
      <c r="BT6" s="411"/>
      <c r="BU6" s="412"/>
      <c r="BV6" s="410">
        <v>1508919</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91.4</v>
      </c>
      <c r="CU6" s="448"/>
      <c r="CV6" s="448"/>
      <c r="CW6" s="448"/>
      <c r="CX6" s="448"/>
      <c r="CY6" s="448"/>
      <c r="CZ6" s="448"/>
      <c r="DA6" s="449"/>
      <c r="DB6" s="447">
        <v>96.6</v>
      </c>
      <c r="DC6" s="448"/>
      <c r="DD6" s="448"/>
      <c r="DE6" s="448"/>
      <c r="DF6" s="448"/>
      <c r="DG6" s="448"/>
      <c r="DH6" s="448"/>
      <c r="DI6" s="449"/>
    </row>
    <row r="7" spans="1:119" ht="18.75" customHeight="1">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101</v>
      </c>
      <c r="AV7" s="443"/>
      <c r="AW7" s="443"/>
      <c r="AX7" s="443"/>
      <c r="AY7" s="444" t="s">
        <v>105</v>
      </c>
      <c r="AZ7" s="445"/>
      <c r="BA7" s="445"/>
      <c r="BB7" s="445"/>
      <c r="BC7" s="445"/>
      <c r="BD7" s="445"/>
      <c r="BE7" s="445"/>
      <c r="BF7" s="445"/>
      <c r="BG7" s="445"/>
      <c r="BH7" s="445"/>
      <c r="BI7" s="445"/>
      <c r="BJ7" s="445"/>
      <c r="BK7" s="445"/>
      <c r="BL7" s="445"/>
      <c r="BM7" s="446"/>
      <c r="BN7" s="410">
        <v>753602</v>
      </c>
      <c r="BO7" s="411"/>
      <c r="BP7" s="411"/>
      <c r="BQ7" s="411"/>
      <c r="BR7" s="411"/>
      <c r="BS7" s="411"/>
      <c r="BT7" s="411"/>
      <c r="BU7" s="412"/>
      <c r="BV7" s="410">
        <v>545932</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16044647</v>
      </c>
      <c r="CU7" s="411"/>
      <c r="CV7" s="411"/>
      <c r="CW7" s="411"/>
      <c r="CX7" s="411"/>
      <c r="CY7" s="411"/>
      <c r="CZ7" s="411"/>
      <c r="DA7" s="412"/>
      <c r="DB7" s="410">
        <v>15487071</v>
      </c>
      <c r="DC7" s="411"/>
      <c r="DD7" s="411"/>
      <c r="DE7" s="411"/>
      <c r="DF7" s="411"/>
      <c r="DG7" s="411"/>
      <c r="DH7" s="411"/>
      <c r="DI7" s="412"/>
    </row>
    <row r="8" spans="1:119" ht="18.75" customHeight="1" thickBot="1">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108</v>
      </c>
      <c r="AV8" s="443"/>
      <c r="AW8" s="443"/>
      <c r="AX8" s="443"/>
      <c r="AY8" s="444" t="s">
        <v>109</v>
      </c>
      <c r="AZ8" s="445"/>
      <c r="BA8" s="445"/>
      <c r="BB8" s="445"/>
      <c r="BC8" s="445"/>
      <c r="BD8" s="445"/>
      <c r="BE8" s="445"/>
      <c r="BF8" s="445"/>
      <c r="BG8" s="445"/>
      <c r="BH8" s="445"/>
      <c r="BI8" s="445"/>
      <c r="BJ8" s="445"/>
      <c r="BK8" s="445"/>
      <c r="BL8" s="445"/>
      <c r="BM8" s="446"/>
      <c r="BN8" s="410">
        <v>958627</v>
      </c>
      <c r="BO8" s="411"/>
      <c r="BP8" s="411"/>
      <c r="BQ8" s="411"/>
      <c r="BR8" s="411"/>
      <c r="BS8" s="411"/>
      <c r="BT8" s="411"/>
      <c r="BU8" s="412"/>
      <c r="BV8" s="410">
        <v>962987</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0.52</v>
      </c>
      <c r="CU8" s="451"/>
      <c r="CV8" s="451"/>
      <c r="CW8" s="451"/>
      <c r="CX8" s="451"/>
      <c r="CY8" s="451"/>
      <c r="CZ8" s="451"/>
      <c r="DA8" s="452"/>
      <c r="DB8" s="450">
        <v>0.54</v>
      </c>
      <c r="DC8" s="451"/>
      <c r="DD8" s="451"/>
      <c r="DE8" s="451"/>
      <c r="DF8" s="451"/>
      <c r="DG8" s="451"/>
      <c r="DH8" s="451"/>
      <c r="DI8" s="452"/>
    </row>
    <row r="9" spans="1:119" ht="18.75" customHeight="1" thickBot="1">
      <c r="A9" s="178"/>
      <c r="B9" s="404" t="s">
        <v>111</v>
      </c>
      <c r="C9" s="405"/>
      <c r="D9" s="405"/>
      <c r="E9" s="405"/>
      <c r="F9" s="405"/>
      <c r="G9" s="405"/>
      <c r="H9" s="405"/>
      <c r="I9" s="405"/>
      <c r="J9" s="405"/>
      <c r="K9" s="453"/>
      <c r="L9" s="454" t="s">
        <v>112</v>
      </c>
      <c r="M9" s="455"/>
      <c r="N9" s="455"/>
      <c r="O9" s="455"/>
      <c r="P9" s="455"/>
      <c r="Q9" s="456"/>
      <c r="R9" s="457">
        <v>50273</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115</v>
      </c>
      <c r="AV9" s="443"/>
      <c r="AW9" s="443"/>
      <c r="AX9" s="443"/>
      <c r="AY9" s="444" t="s">
        <v>116</v>
      </c>
      <c r="AZ9" s="445"/>
      <c r="BA9" s="445"/>
      <c r="BB9" s="445"/>
      <c r="BC9" s="445"/>
      <c r="BD9" s="445"/>
      <c r="BE9" s="445"/>
      <c r="BF9" s="445"/>
      <c r="BG9" s="445"/>
      <c r="BH9" s="445"/>
      <c r="BI9" s="445"/>
      <c r="BJ9" s="445"/>
      <c r="BK9" s="445"/>
      <c r="BL9" s="445"/>
      <c r="BM9" s="446"/>
      <c r="BN9" s="410">
        <v>-4360</v>
      </c>
      <c r="BO9" s="411"/>
      <c r="BP9" s="411"/>
      <c r="BQ9" s="411"/>
      <c r="BR9" s="411"/>
      <c r="BS9" s="411"/>
      <c r="BT9" s="411"/>
      <c r="BU9" s="412"/>
      <c r="BV9" s="410">
        <v>-22183</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20.8</v>
      </c>
      <c r="CU9" s="408"/>
      <c r="CV9" s="408"/>
      <c r="CW9" s="408"/>
      <c r="CX9" s="408"/>
      <c r="CY9" s="408"/>
      <c r="CZ9" s="408"/>
      <c r="DA9" s="409"/>
      <c r="DB9" s="407">
        <v>19.100000000000001</v>
      </c>
      <c r="DC9" s="408"/>
      <c r="DD9" s="408"/>
      <c r="DE9" s="408"/>
      <c r="DF9" s="408"/>
      <c r="DG9" s="408"/>
      <c r="DH9" s="408"/>
      <c r="DI9" s="409"/>
    </row>
    <row r="10" spans="1:119" ht="18.75" customHeight="1" thickBot="1">
      <c r="A10" s="178"/>
      <c r="B10" s="404"/>
      <c r="C10" s="405"/>
      <c r="D10" s="405"/>
      <c r="E10" s="405"/>
      <c r="F10" s="405"/>
      <c r="G10" s="405"/>
      <c r="H10" s="405"/>
      <c r="I10" s="405"/>
      <c r="J10" s="405"/>
      <c r="K10" s="453"/>
      <c r="L10" s="460" t="s">
        <v>118</v>
      </c>
      <c r="M10" s="440"/>
      <c r="N10" s="440"/>
      <c r="O10" s="440"/>
      <c r="P10" s="440"/>
      <c r="Q10" s="441"/>
      <c r="R10" s="461">
        <v>52444</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23258</v>
      </c>
      <c r="BO10" s="411"/>
      <c r="BP10" s="411"/>
      <c r="BQ10" s="411"/>
      <c r="BR10" s="411"/>
      <c r="BS10" s="411"/>
      <c r="BT10" s="411"/>
      <c r="BU10" s="412"/>
      <c r="BV10" s="410">
        <v>271916</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1480817</v>
      </c>
      <c r="BO11" s="411"/>
      <c r="BP11" s="411"/>
      <c r="BQ11" s="411"/>
      <c r="BR11" s="411"/>
      <c r="BS11" s="411"/>
      <c r="BT11" s="411"/>
      <c r="BU11" s="412"/>
      <c r="BV11" s="410">
        <v>980987</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130</v>
      </c>
      <c r="DC11" s="451"/>
      <c r="DD11" s="451"/>
      <c r="DE11" s="451"/>
      <c r="DF11" s="451"/>
      <c r="DG11" s="451"/>
      <c r="DH11" s="451"/>
      <c r="DI11" s="452"/>
    </row>
    <row r="12" spans="1:119" ht="18.75" customHeight="1">
      <c r="A12" s="178"/>
      <c r="B12" s="470" t="s">
        <v>131</v>
      </c>
      <c r="C12" s="471"/>
      <c r="D12" s="471"/>
      <c r="E12" s="471"/>
      <c r="F12" s="471"/>
      <c r="G12" s="471"/>
      <c r="H12" s="471"/>
      <c r="I12" s="471"/>
      <c r="J12" s="471"/>
      <c r="K12" s="472"/>
      <c r="L12" s="479" t="s">
        <v>132</v>
      </c>
      <c r="M12" s="480"/>
      <c r="N12" s="480"/>
      <c r="O12" s="480"/>
      <c r="P12" s="480"/>
      <c r="Q12" s="481"/>
      <c r="R12" s="482">
        <v>51468</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136</v>
      </c>
      <c r="AV12" s="443"/>
      <c r="AW12" s="443"/>
      <c r="AX12" s="443"/>
      <c r="AY12" s="444" t="s">
        <v>137</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138</v>
      </c>
      <c r="CE12" s="414"/>
      <c r="CF12" s="414"/>
      <c r="CG12" s="414"/>
      <c r="CH12" s="414"/>
      <c r="CI12" s="414"/>
      <c r="CJ12" s="414"/>
      <c r="CK12" s="414"/>
      <c r="CL12" s="414"/>
      <c r="CM12" s="414"/>
      <c r="CN12" s="414"/>
      <c r="CO12" s="414"/>
      <c r="CP12" s="414"/>
      <c r="CQ12" s="414"/>
      <c r="CR12" s="414"/>
      <c r="CS12" s="415"/>
      <c r="CT12" s="450" t="s">
        <v>139</v>
      </c>
      <c r="CU12" s="451"/>
      <c r="CV12" s="451"/>
      <c r="CW12" s="451"/>
      <c r="CX12" s="451"/>
      <c r="CY12" s="451"/>
      <c r="CZ12" s="451"/>
      <c r="DA12" s="452"/>
      <c r="DB12" s="450" t="s">
        <v>139</v>
      </c>
      <c r="DC12" s="451"/>
      <c r="DD12" s="451"/>
      <c r="DE12" s="451"/>
      <c r="DF12" s="451"/>
      <c r="DG12" s="451"/>
      <c r="DH12" s="451"/>
      <c r="DI12" s="452"/>
    </row>
    <row r="13" spans="1:119" ht="18.75" customHeight="1">
      <c r="A13" s="178"/>
      <c r="B13" s="473"/>
      <c r="C13" s="474"/>
      <c r="D13" s="474"/>
      <c r="E13" s="474"/>
      <c r="F13" s="474"/>
      <c r="G13" s="474"/>
      <c r="H13" s="474"/>
      <c r="I13" s="474"/>
      <c r="J13" s="474"/>
      <c r="K13" s="475"/>
      <c r="L13" s="187"/>
      <c r="M13" s="501" t="s">
        <v>140</v>
      </c>
      <c r="N13" s="502"/>
      <c r="O13" s="502"/>
      <c r="P13" s="502"/>
      <c r="Q13" s="503"/>
      <c r="R13" s="494">
        <v>50778</v>
      </c>
      <c r="S13" s="495"/>
      <c r="T13" s="495"/>
      <c r="U13" s="495"/>
      <c r="V13" s="496"/>
      <c r="W13" s="426" t="s">
        <v>141</v>
      </c>
      <c r="X13" s="427"/>
      <c r="Y13" s="427"/>
      <c r="Z13" s="427"/>
      <c r="AA13" s="427"/>
      <c r="AB13" s="417"/>
      <c r="AC13" s="461">
        <v>3103</v>
      </c>
      <c r="AD13" s="462"/>
      <c r="AE13" s="462"/>
      <c r="AF13" s="462"/>
      <c r="AG13" s="504"/>
      <c r="AH13" s="461">
        <v>3666</v>
      </c>
      <c r="AI13" s="462"/>
      <c r="AJ13" s="462"/>
      <c r="AK13" s="462"/>
      <c r="AL13" s="463"/>
      <c r="AM13" s="439" t="s">
        <v>142</v>
      </c>
      <c r="AN13" s="440"/>
      <c r="AO13" s="440"/>
      <c r="AP13" s="440"/>
      <c r="AQ13" s="440"/>
      <c r="AR13" s="440"/>
      <c r="AS13" s="440"/>
      <c r="AT13" s="441"/>
      <c r="AU13" s="442" t="s">
        <v>136</v>
      </c>
      <c r="AV13" s="443"/>
      <c r="AW13" s="443"/>
      <c r="AX13" s="443"/>
      <c r="AY13" s="444" t="s">
        <v>143</v>
      </c>
      <c r="AZ13" s="445"/>
      <c r="BA13" s="445"/>
      <c r="BB13" s="445"/>
      <c r="BC13" s="445"/>
      <c r="BD13" s="445"/>
      <c r="BE13" s="445"/>
      <c r="BF13" s="445"/>
      <c r="BG13" s="445"/>
      <c r="BH13" s="445"/>
      <c r="BI13" s="445"/>
      <c r="BJ13" s="445"/>
      <c r="BK13" s="445"/>
      <c r="BL13" s="445"/>
      <c r="BM13" s="446"/>
      <c r="BN13" s="410">
        <v>1499715</v>
      </c>
      <c r="BO13" s="411"/>
      <c r="BP13" s="411"/>
      <c r="BQ13" s="411"/>
      <c r="BR13" s="411"/>
      <c r="BS13" s="411"/>
      <c r="BT13" s="411"/>
      <c r="BU13" s="412"/>
      <c r="BV13" s="410">
        <v>1230720</v>
      </c>
      <c r="BW13" s="411"/>
      <c r="BX13" s="411"/>
      <c r="BY13" s="411"/>
      <c r="BZ13" s="411"/>
      <c r="CA13" s="411"/>
      <c r="CB13" s="411"/>
      <c r="CC13" s="412"/>
      <c r="CD13" s="413" t="s">
        <v>144</v>
      </c>
      <c r="CE13" s="414"/>
      <c r="CF13" s="414"/>
      <c r="CG13" s="414"/>
      <c r="CH13" s="414"/>
      <c r="CI13" s="414"/>
      <c r="CJ13" s="414"/>
      <c r="CK13" s="414"/>
      <c r="CL13" s="414"/>
      <c r="CM13" s="414"/>
      <c r="CN13" s="414"/>
      <c r="CO13" s="414"/>
      <c r="CP13" s="414"/>
      <c r="CQ13" s="414"/>
      <c r="CR13" s="414"/>
      <c r="CS13" s="415"/>
      <c r="CT13" s="407">
        <v>9.1999999999999993</v>
      </c>
      <c r="CU13" s="408"/>
      <c r="CV13" s="408"/>
      <c r="CW13" s="408"/>
      <c r="CX13" s="408"/>
      <c r="CY13" s="408"/>
      <c r="CZ13" s="408"/>
      <c r="DA13" s="409"/>
      <c r="DB13" s="407">
        <v>9.4</v>
      </c>
      <c r="DC13" s="408"/>
      <c r="DD13" s="408"/>
      <c r="DE13" s="408"/>
      <c r="DF13" s="408"/>
      <c r="DG13" s="408"/>
      <c r="DH13" s="408"/>
      <c r="DI13" s="409"/>
    </row>
    <row r="14" spans="1:119" ht="18.75" customHeight="1" thickBot="1">
      <c r="A14" s="178"/>
      <c r="B14" s="473"/>
      <c r="C14" s="474"/>
      <c r="D14" s="474"/>
      <c r="E14" s="474"/>
      <c r="F14" s="474"/>
      <c r="G14" s="474"/>
      <c r="H14" s="474"/>
      <c r="I14" s="474"/>
      <c r="J14" s="474"/>
      <c r="K14" s="475"/>
      <c r="L14" s="491" t="s">
        <v>145</v>
      </c>
      <c r="M14" s="492"/>
      <c r="N14" s="492"/>
      <c r="O14" s="492"/>
      <c r="P14" s="492"/>
      <c r="Q14" s="493"/>
      <c r="R14" s="494">
        <v>52160</v>
      </c>
      <c r="S14" s="495"/>
      <c r="T14" s="495"/>
      <c r="U14" s="495"/>
      <c r="V14" s="496"/>
      <c r="W14" s="400"/>
      <c r="X14" s="401"/>
      <c r="Y14" s="401"/>
      <c r="Z14" s="401"/>
      <c r="AA14" s="401"/>
      <c r="AB14" s="390"/>
      <c r="AC14" s="497">
        <v>13.5</v>
      </c>
      <c r="AD14" s="498"/>
      <c r="AE14" s="498"/>
      <c r="AF14" s="498"/>
      <c r="AG14" s="499"/>
      <c r="AH14" s="497">
        <v>15</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146</v>
      </c>
      <c r="CE14" s="506"/>
      <c r="CF14" s="506"/>
      <c r="CG14" s="506"/>
      <c r="CH14" s="506"/>
      <c r="CI14" s="506"/>
      <c r="CJ14" s="506"/>
      <c r="CK14" s="506"/>
      <c r="CL14" s="506"/>
      <c r="CM14" s="506"/>
      <c r="CN14" s="506"/>
      <c r="CO14" s="506"/>
      <c r="CP14" s="506"/>
      <c r="CQ14" s="506"/>
      <c r="CR14" s="506"/>
      <c r="CS14" s="507"/>
      <c r="CT14" s="508" t="s">
        <v>139</v>
      </c>
      <c r="CU14" s="509"/>
      <c r="CV14" s="509"/>
      <c r="CW14" s="509"/>
      <c r="CX14" s="509"/>
      <c r="CY14" s="509"/>
      <c r="CZ14" s="509"/>
      <c r="DA14" s="510"/>
      <c r="DB14" s="508" t="s">
        <v>139</v>
      </c>
      <c r="DC14" s="509"/>
      <c r="DD14" s="509"/>
      <c r="DE14" s="509"/>
      <c r="DF14" s="509"/>
      <c r="DG14" s="509"/>
      <c r="DH14" s="509"/>
      <c r="DI14" s="510"/>
    </row>
    <row r="15" spans="1:119" ht="18.75" customHeight="1">
      <c r="A15" s="178"/>
      <c r="B15" s="473"/>
      <c r="C15" s="474"/>
      <c r="D15" s="474"/>
      <c r="E15" s="474"/>
      <c r="F15" s="474"/>
      <c r="G15" s="474"/>
      <c r="H15" s="474"/>
      <c r="I15" s="474"/>
      <c r="J15" s="474"/>
      <c r="K15" s="475"/>
      <c r="L15" s="187"/>
      <c r="M15" s="501" t="s">
        <v>147</v>
      </c>
      <c r="N15" s="502"/>
      <c r="O15" s="502"/>
      <c r="P15" s="502"/>
      <c r="Q15" s="503"/>
      <c r="R15" s="494">
        <v>51406</v>
      </c>
      <c r="S15" s="495"/>
      <c r="T15" s="495"/>
      <c r="U15" s="495"/>
      <c r="V15" s="496"/>
      <c r="W15" s="426" t="s">
        <v>148</v>
      </c>
      <c r="X15" s="427"/>
      <c r="Y15" s="427"/>
      <c r="Z15" s="427"/>
      <c r="AA15" s="427"/>
      <c r="AB15" s="417"/>
      <c r="AC15" s="461">
        <v>5669</v>
      </c>
      <c r="AD15" s="462"/>
      <c r="AE15" s="462"/>
      <c r="AF15" s="462"/>
      <c r="AG15" s="504"/>
      <c r="AH15" s="461">
        <v>6216</v>
      </c>
      <c r="AI15" s="462"/>
      <c r="AJ15" s="462"/>
      <c r="AK15" s="462"/>
      <c r="AL15" s="463"/>
      <c r="AM15" s="439"/>
      <c r="AN15" s="440"/>
      <c r="AO15" s="440"/>
      <c r="AP15" s="440"/>
      <c r="AQ15" s="440"/>
      <c r="AR15" s="440"/>
      <c r="AS15" s="440"/>
      <c r="AT15" s="441"/>
      <c r="AU15" s="442"/>
      <c r="AV15" s="443"/>
      <c r="AW15" s="443"/>
      <c r="AX15" s="443"/>
      <c r="AY15" s="370" t="s">
        <v>149</v>
      </c>
      <c r="AZ15" s="371"/>
      <c r="BA15" s="371"/>
      <c r="BB15" s="371"/>
      <c r="BC15" s="371"/>
      <c r="BD15" s="371"/>
      <c r="BE15" s="371"/>
      <c r="BF15" s="371"/>
      <c r="BG15" s="371"/>
      <c r="BH15" s="371"/>
      <c r="BI15" s="371"/>
      <c r="BJ15" s="371"/>
      <c r="BK15" s="371"/>
      <c r="BL15" s="371"/>
      <c r="BM15" s="372"/>
      <c r="BN15" s="373">
        <v>6514685</v>
      </c>
      <c r="BO15" s="374"/>
      <c r="BP15" s="374"/>
      <c r="BQ15" s="374"/>
      <c r="BR15" s="374"/>
      <c r="BS15" s="374"/>
      <c r="BT15" s="374"/>
      <c r="BU15" s="375"/>
      <c r="BV15" s="373">
        <v>6868455</v>
      </c>
      <c r="BW15" s="374"/>
      <c r="BX15" s="374"/>
      <c r="BY15" s="374"/>
      <c r="BZ15" s="374"/>
      <c r="CA15" s="374"/>
      <c r="CB15" s="374"/>
      <c r="CC15" s="375"/>
      <c r="CD15" s="511" t="s">
        <v>150</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c r="A16" s="178"/>
      <c r="B16" s="473"/>
      <c r="C16" s="474"/>
      <c r="D16" s="474"/>
      <c r="E16" s="474"/>
      <c r="F16" s="474"/>
      <c r="G16" s="474"/>
      <c r="H16" s="474"/>
      <c r="I16" s="474"/>
      <c r="J16" s="474"/>
      <c r="K16" s="475"/>
      <c r="L16" s="491" t="s">
        <v>151</v>
      </c>
      <c r="M16" s="514"/>
      <c r="N16" s="514"/>
      <c r="O16" s="514"/>
      <c r="P16" s="514"/>
      <c r="Q16" s="515"/>
      <c r="R16" s="516" t="s">
        <v>152</v>
      </c>
      <c r="S16" s="517"/>
      <c r="T16" s="517"/>
      <c r="U16" s="517"/>
      <c r="V16" s="518"/>
      <c r="W16" s="400"/>
      <c r="X16" s="401"/>
      <c r="Y16" s="401"/>
      <c r="Z16" s="401"/>
      <c r="AA16" s="401"/>
      <c r="AB16" s="390"/>
      <c r="AC16" s="497">
        <v>24.7</v>
      </c>
      <c r="AD16" s="498"/>
      <c r="AE16" s="498"/>
      <c r="AF16" s="498"/>
      <c r="AG16" s="499"/>
      <c r="AH16" s="497">
        <v>25.4</v>
      </c>
      <c r="AI16" s="498"/>
      <c r="AJ16" s="498"/>
      <c r="AK16" s="498"/>
      <c r="AL16" s="500"/>
      <c r="AM16" s="439"/>
      <c r="AN16" s="440"/>
      <c r="AO16" s="440"/>
      <c r="AP16" s="440"/>
      <c r="AQ16" s="440"/>
      <c r="AR16" s="440"/>
      <c r="AS16" s="440"/>
      <c r="AT16" s="441"/>
      <c r="AU16" s="442"/>
      <c r="AV16" s="443"/>
      <c r="AW16" s="443"/>
      <c r="AX16" s="443"/>
      <c r="AY16" s="444" t="s">
        <v>153</v>
      </c>
      <c r="AZ16" s="445"/>
      <c r="BA16" s="445"/>
      <c r="BB16" s="445"/>
      <c r="BC16" s="445"/>
      <c r="BD16" s="445"/>
      <c r="BE16" s="445"/>
      <c r="BF16" s="445"/>
      <c r="BG16" s="445"/>
      <c r="BH16" s="445"/>
      <c r="BI16" s="445"/>
      <c r="BJ16" s="445"/>
      <c r="BK16" s="445"/>
      <c r="BL16" s="445"/>
      <c r="BM16" s="446"/>
      <c r="BN16" s="410">
        <v>13393147</v>
      </c>
      <c r="BO16" s="411"/>
      <c r="BP16" s="411"/>
      <c r="BQ16" s="411"/>
      <c r="BR16" s="411"/>
      <c r="BS16" s="411"/>
      <c r="BT16" s="411"/>
      <c r="BU16" s="412"/>
      <c r="BV16" s="410">
        <v>12858493</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c r="A17" s="178"/>
      <c r="B17" s="476"/>
      <c r="C17" s="477"/>
      <c r="D17" s="477"/>
      <c r="E17" s="477"/>
      <c r="F17" s="477"/>
      <c r="G17" s="477"/>
      <c r="H17" s="477"/>
      <c r="I17" s="477"/>
      <c r="J17" s="477"/>
      <c r="K17" s="478"/>
      <c r="L17" s="192"/>
      <c r="M17" s="521" t="s">
        <v>154</v>
      </c>
      <c r="N17" s="522"/>
      <c r="O17" s="522"/>
      <c r="P17" s="522"/>
      <c r="Q17" s="523"/>
      <c r="R17" s="516" t="s">
        <v>155</v>
      </c>
      <c r="S17" s="517"/>
      <c r="T17" s="517"/>
      <c r="U17" s="517"/>
      <c r="V17" s="518"/>
      <c r="W17" s="426" t="s">
        <v>156</v>
      </c>
      <c r="X17" s="427"/>
      <c r="Y17" s="427"/>
      <c r="Z17" s="427"/>
      <c r="AA17" s="427"/>
      <c r="AB17" s="417"/>
      <c r="AC17" s="461">
        <v>14163</v>
      </c>
      <c r="AD17" s="462"/>
      <c r="AE17" s="462"/>
      <c r="AF17" s="462"/>
      <c r="AG17" s="504"/>
      <c r="AH17" s="461">
        <v>14591</v>
      </c>
      <c r="AI17" s="462"/>
      <c r="AJ17" s="462"/>
      <c r="AK17" s="462"/>
      <c r="AL17" s="463"/>
      <c r="AM17" s="439"/>
      <c r="AN17" s="440"/>
      <c r="AO17" s="440"/>
      <c r="AP17" s="440"/>
      <c r="AQ17" s="440"/>
      <c r="AR17" s="440"/>
      <c r="AS17" s="440"/>
      <c r="AT17" s="441"/>
      <c r="AU17" s="442"/>
      <c r="AV17" s="443"/>
      <c r="AW17" s="443"/>
      <c r="AX17" s="443"/>
      <c r="AY17" s="444" t="s">
        <v>157</v>
      </c>
      <c r="AZ17" s="445"/>
      <c r="BA17" s="445"/>
      <c r="BB17" s="445"/>
      <c r="BC17" s="445"/>
      <c r="BD17" s="445"/>
      <c r="BE17" s="445"/>
      <c r="BF17" s="445"/>
      <c r="BG17" s="445"/>
      <c r="BH17" s="445"/>
      <c r="BI17" s="445"/>
      <c r="BJ17" s="445"/>
      <c r="BK17" s="445"/>
      <c r="BL17" s="445"/>
      <c r="BM17" s="446"/>
      <c r="BN17" s="410">
        <v>8227835</v>
      </c>
      <c r="BO17" s="411"/>
      <c r="BP17" s="411"/>
      <c r="BQ17" s="411"/>
      <c r="BR17" s="411"/>
      <c r="BS17" s="411"/>
      <c r="BT17" s="411"/>
      <c r="BU17" s="412"/>
      <c r="BV17" s="410">
        <v>8711789</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c r="A18" s="178"/>
      <c r="B18" s="532" t="s">
        <v>158</v>
      </c>
      <c r="C18" s="453"/>
      <c r="D18" s="453"/>
      <c r="E18" s="533"/>
      <c r="F18" s="533"/>
      <c r="G18" s="533"/>
      <c r="H18" s="533"/>
      <c r="I18" s="533"/>
      <c r="J18" s="533"/>
      <c r="K18" s="533"/>
      <c r="L18" s="534">
        <v>246.71</v>
      </c>
      <c r="M18" s="534"/>
      <c r="N18" s="534"/>
      <c r="O18" s="534"/>
      <c r="P18" s="534"/>
      <c r="Q18" s="534"/>
      <c r="R18" s="535"/>
      <c r="S18" s="535"/>
      <c r="T18" s="535"/>
      <c r="U18" s="535"/>
      <c r="V18" s="536"/>
      <c r="W18" s="428"/>
      <c r="X18" s="429"/>
      <c r="Y18" s="429"/>
      <c r="Z18" s="429"/>
      <c r="AA18" s="429"/>
      <c r="AB18" s="420"/>
      <c r="AC18" s="537">
        <v>61.8</v>
      </c>
      <c r="AD18" s="538"/>
      <c r="AE18" s="538"/>
      <c r="AF18" s="538"/>
      <c r="AG18" s="539"/>
      <c r="AH18" s="537">
        <v>59.6</v>
      </c>
      <c r="AI18" s="538"/>
      <c r="AJ18" s="538"/>
      <c r="AK18" s="538"/>
      <c r="AL18" s="540"/>
      <c r="AM18" s="439"/>
      <c r="AN18" s="440"/>
      <c r="AO18" s="440"/>
      <c r="AP18" s="440"/>
      <c r="AQ18" s="440"/>
      <c r="AR18" s="440"/>
      <c r="AS18" s="440"/>
      <c r="AT18" s="441"/>
      <c r="AU18" s="442"/>
      <c r="AV18" s="443"/>
      <c r="AW18" s="443"/>
      <c r="AX18" s="443"/>
      <c r="AY18" s="444" t="s">
        <v>159</v>
      </c>
      <c r="AZ18" s="445"/>
      <c r="BA18" s="445"/>
      <c r="BB18" s="445"/>
      <c r="BC18" s="445"/>
      <c r="BD18" s="445"/>
      <c r="BE18" s="445"/>
      <c r="BF18" s="445"/>
      <c r="BG18" s="445"/>
      <c r="BH18" s="445"/>
      <c r="BI18" s="445"/>
      <c r="BJ18" s="445"/>
      <c r="BK18" s="445"/>
      <c r="BL18" s="445"/>
      <c r="BM18" s="446"/>
      <c r="BN18" s="410">
        <v>14492073</v>
      </c>
      <c r="BO18" s="411"/>
      <c r="BP18" s="411"/>
      <c r="BQ18" s="411"/>
      <c r="BR18" s="411"/>
      <c r="BS18" s="411"/>
      <c r="BT18" s="411"/>
      <c r="BU18" s="412"/>
      <c r="BV18" s="410">
        <v>14360531</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c r="A19" s="178"/>
      <c r="B19" s="532" t="s">
        <v>160</v>
      </c>
      <c r="C19" s="453"/>
      <c r="D19" s="453"/>
      <c r="E19" s="533"/>
      <c r="F19" s="533"/>
      <c r="G19" s="533"/>
      <c r="H19" s="533"/>
      <c r="I19" s="533"/>
      <c r="J19" s="533"/>
      <c r="K19" s="533"/>
      <c r="L19" s="541">
        <v>204</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161</v>
      </c>
      <c r="AZ19" s="445"/>
      <c r="BA19" s="445"/>
      <c r="BB19" s="445"/>
      <c r="BC19" s="445"/>
      <c r="BD19" s="445"/>
      <c r="BE19" s="445"/>
      <c r="BF19" s="445"/>
      <c r="BG19" s="445"/>
      <c r="BH19" s="445"/>
      <c r="BI19" s="445"/>
      <c r="BJ19" s="445"/>
      <c r="BK19" s="445"/>
      <c r="BL19" s="445"/>
      <c r="BM19" s="446"/>
      <c r="BN19" s="410">
        <v>21434165</v>
      </c>
      <c r="BO19" s="411"/>
      <c r="BP19" s="411"/>
      <c r="BQ19" s="411"/>
      <c r="BR19" s="411"/>
      <c r="BS19" s="411"/>
      <c r="BT19" s="411"/>
      <c r="BU19" s="412"/>
      <c r="BV19" s="410">
        <v>21045615</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c r="A20" s="178"/>
      <c r="B20" s="532" t="s">
        <v>162</v>
      </c>
      <c r="C20" s="453"/>
      <c r="D20" s="453"/>
      <c r="E20" s="533"/>
      <c r="F20" s="533"/>
      <c r="G20" s="533"/>
      <c r="H20" s="533"/>
      <c r="I20" s="533"/>
      <c r="J20" s="533"/>
      <c r="K20" s="533"/>
      <c r="L20" s="541">
        <v>19456</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c r="A21" s="178"/>
      <c r="B21" s="550" t="s">
        <v>163</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c r="A22" s="178"/>
      <c r="B22" s="580" t="s">
        <v>164</v>
      </c>
      <c r="C22" s="554"/>
      <c r="D22" s="555"/>
      <c r="E22" s="422" t="s">
        <v>1</v>
      </c>
      <c r="F22" s="427"/>
      <c r="G22" s="427"/>
      <c r="H22" s="427"/>
      <c r="I22" s="427"/>
      <c r="J22" s="427"/>
      <c r="K22" s="417"/>
      <c r="L22" s="422" t="s">
        <v>165</v>
      </c>
      <c r="M22" s="427"/>
      <c r="N22" s="427"/>
      <c r="O22" s="427"/>
      <c r="P22" s="417"/>
      <c r="Q22" s="585" t="s">
        <v>166</v>
      </c>
      <c r="R22" s="586"/>
      <c r="S22" s="586"/>
      <c r="T22" s="586"/>
      <c r="U22" s="586"/>
      <c r="V22" s="587"/>
      <c r="W22" s="553" t="s">
        <v>167</v>
      </c>
      <c r="X22" s="554"/>
      <c r="Y22" s="555"/>
      <c r="Z22" s="422" t="s">
        <v>1</v>
      </c>
      <c r="AA22" s="427"/>
      <c r="AB22" s="427"/>
      <c r="AC22" s="427"/>
      <c r="AD22" s="427"/>
      <c r="AE22" s="427"/>
      <c r="AF22" s="427"/>
      <c r="AG22" s="417"/>
      <c r="AH22" s="591" t="s">
        <v>168</v>
      </c>
      <c r="AI22" s="427"/>
      <c r="AJ22" s="427"/>
      <c r="AK22" s="427"/>
      <c r="AL22" s="417"/>
      <c r="AM22" s="591" t="s">
        <v>169</v>
      </c>
      <c r="AN22" s="592"/>
      <c r="AO22" s="592"/>
      <c r="AP22" s="592"/>
      <c r="AQ22" s="592"/>
      <c r="AR22" s="593"/>
      <c r="AS22" s="585" t="s">
        <v>166</v>
      </c>
      <c r="AT22" s="586"/>
      <c r="AU22" s="586"/>
      <c r="AV22" s="586"/>
      <c r="AW22" s="586"/>
      <c r="AX22" s="597"/>
      <c r="AY22" s="370" t="s">
        <v>170</v>
      </c>
      <c r="AZ22" s="371"/>
      <c r="BA22" s="371"/>
      <c r="BB22" s="371"/>
      <c r="BC22" s="371"/>
      <c r="BD22" s="371"/>
      <c r="BE22" s="371"/>
      <c r="BF22" s="371"/>
      <c r="BG22" s="371"/>
      <c r="BH22" s="371"/>
      <c r="BI22" s="371"/>
      <c r="BJ22" s="371"/>
      <c r="BK22" s="371"/>
      <c r="BL22" s="371"/>
      <c r="BM22" s="372"/>
      <c r="BN22" s="373">
        <v>30794163</v>
      </c>
      <c r="BO22" s="374"/>
      <c r="BP22" s="374"/>
      <c r="BQ22" s="374"/>
      <c r="BR22" s="374"/>
      <c r="BS22" s="374"/>
      <c r="BT22" s="374"/>
      <c r="BU22" s="375"/>
      <c r="BV22" s="373">
        <v>31428394</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171</v>
      </c>
      <c r="AZ23" s="445"/>
      <c r="BA23" s="445"/>
      <c r="BB23" s="445"/>
      <c r="BC23" s="445"/>
      <c r="BD23" s="445"/>
      <c r="BE23" s="445"/>
      <c r="BF23" s="445"/>
      <c r="BG23" s="445"/>
      <c r="BH23" s="445"/>
      <c r="BI23" s="445"/>
      <c r="BJ23" s="445"/>
      <c r="BK23" s="445"/>
      <c r="BL23" s="445"/>
      <c r="BM23" s="446"/>
      <c r="BN23" s="410">
        <v>27585164</v>
      </c>
      <c r="BO23" s="411"/>
      <c r="BP23" s="411"/>
      <c r="BQ23" s="411"/>
      <c r="BR23" s="411"/>
      <c r="BS23" s="411"/>
      <c r="BT23" s="411"/>
      <c r="BU23" s="412"/>
      <c r="BV23" s="410">
        <v>28578006</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c r="A24" s="178"/>
      <c r="B24" s="581"/>
      <c r="C24" s="557"/>
      <c r="D24" s="558"/>
      <c r="E24" s="460" t="s">
        <v>172</v>
      </c>
      <c r="F24" s="440"/>
      <c r="G24" s="440"/>
      <c r="H24" s="440"/>
      <c r="I24" s="440"/>
      <c r="J24" s="440"/>
      <c r="K24" s="441"/>
      <c r="L24" s="461">
        <v>1</v>
      </c>
      <c r="M24" s="462"/>
      <c r="N24" s="462"/>
      <c r="O24" s="462"/>
      <c r="P24" s="504"/>
      <c r="Q24" s="461">
        <v>8430</v>
      </c>
      <c r="R24" s="462"/>
      <c r="S24" s="462"/>
      <c r="T24" s="462"/>
      <c r="U24" s="462"/>
      <c r="V24" s="504"/>
      <c r="W24" s="556"/>
      <c r="X24" s="557"/>
      <c r="Y24" s="558"/>
      <c r="Z24" s="460" t="s">
        <v>173</v>
      </c>
      <c r="AA24" s="440"/>
      <c r="AB24" s="440"/>
      <c r="AC24" s="440"/>
      <c r="AD24" s="440"/>
      <c r="AE24" s="440"/>
      <c r="AF24" s="440"/>
      <c r="AG24" s="441"/>
      <c r="AH24" s="461">
        <v>463</v>
      </c>
      <c r="AI24" s="462"/>
      <c r="AJ24" s="462"/>
      <c r="AK24" s="462"/>
      <c r="AL24" s="504"/>
      <c r="AM24" s="461">
        <v>1493175</v>
      </c>
      <c r="AN24" s="462"/>
      <c r="AO24" s="462"/>
      <c r="AP24" s="462"/>
      <c r="AQ24" s="462"/>
      <c r="AR24" s="504"/>
      <c r="AS24" s="461">
        <v>3225</v>
      </c>
      <c r="AT24" s="462"/>
      <c r="AU24" s="462"/>
      <c r="AV24" s="462"/>
      <c r="AW24" s="462"/>
      <c r="AX24" s="463"/>
      <c r="AY24" s="526" t="s">
        <v>174</v>
      </c>
      <c r="AZ24" s="527"/>
      <c r="BA24" s="527"/>
      <c r="BB24" s="527"/>
      <c r="BC24" s="527"/>
      <c r="BD24" s="527"/>
      <c r="BE24" s="527"/>
      <c r="BF24" s="527"/>
      <c r="BG24" s="527"/>
      <c r="BH24" s="527"/>
      <c r="BI24" s="527"/>
      <c r="BJ24" s="527"/>
      <c r="BK24" s="527"/>
      <c r="BL24" s="527"/>
      <c r="BM24" s="528"/>
      <c r="BN24" s="410">
        <v>20601971</v>
      </c>
      <c r="BO24" s="411"/>
      <c r="BP24" s="411"/>
      <c r="BQ24" s="411"/>
      <c r="BR24" s="411"/>
      <c r="BS24" s="411"/>
      <c r="BT24" s="411"/>
      <c r="BU24" s="412"/>
      <c r="BV24" s="410">
        <v>21047823</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c r="A25" s="178"/>
      <c r="B25" s="581"/>
      <c r="C25" s="557"/>
      <c r="D25" s="558"/>
      <c r="E25" s="460" t="s">
        <v>175</v>
      </c>
      <c r="F25" s="440"/>
      <c r="G25" s="440"/>
      <c r="H25" s="440"/>
      <c r="I25" s="440"/>
      <c r="J25" s="440"/>
      <c r="K25" s="441"/>
      <c r="L25" s="461">
        <v>1</v>
      </c>
      <c r="M25" s="462"/>
      <c r="N25" s="462"/>
      <c r="O25" s="462"/>
      <c r="P25" s="504"/>
      <c r="Q25" s="461">
        <v>6830</v>
      </c>
      <c r="R25" s="462"/>
      <c r="S25" s="462"/>
      <c r="T25" s="462"/>
      <c r="U25" s="462"/>
      <c r="V25" s="504"/>
      <c r="W25" s="556"/>
      <c r="X25" s="557"/>
      <c r="Y25" s="558"/>
      <c r="Z25" s="460" t="s">
        <v>176</v>
      </c>
      <c r="AA25" s="440"/>
      <c r="AB25" s="440"/>
      <c r="AC25" s="440"/>
      <c r="AD25" s="440"/>
      <c r="AE25" s="440"/>
      <c r="AF25" s="440"/>
      <c r="AG25" s="441"/>
      <c r="AH25" s="461" t="s">
        <v>177</v>
      </c>
      <c r="AI25" s="462"/>
      <c r="AJ25" s="462"/>
      <c r="AK25" s="462"/>
      <c r="AL25" s="504"/>
      <c r="AM25" s="461" t="s">
        <v>177</v>
      </c>
      <c r="AN25" s="462"/>
      <c r="AO25" s="462"/>
      <c r="AP25" s="462"/>
      <c r="AQ25" s="462"/>
      <c r="AR25" s="504"/>
      <c r="AS25" s="461" t="s">
        <v>139</v>
      </c>
      <c r="AT25" s="462"/>
      <c r="AU25" s="462"/>
      <c r="AV25" s="462"/>
      <c r="AW25" s="462"/>
      <c r="AX25" s="463"/>
      <c r="AY25" s="370" t="s">
        <v>178</v>
      </c>
      <c r="AZ25" s="371"/>
      <c r="BA25" s="371"/>
      <c r="BB25" s="371"/>
      <c r="BC25" s="371"/>
      <c r="BD25" s="371"/>
      <c r="BE25" s="371"/>
      <c r="BF25" s="371"/>
      <c r="BG25" s="371"/>
      <c r="BH25" s="371"/>
      <c r="BI25" s="371"/>
      <c r="BJ25" s="371"/>
      <c r="BK25" s="371"/>
      <c r="BL25" s="371"/>
      <c r="BM25" s="372"/>
      <c r="BN25" s="373">
        <v>8288781</v>
      </c>
      <c r="BO25" s="374"/>
      <c r="BP25" s="374"/>
      <c r="BQ25" s="374"/>
      <c r="BR25" s="374"/>
      <c r="BS25" s="374"/>
      <c r="BT25" s="374"/>
      <c r="BU25" s="375"/>
      <c r="BV25" s="373">
        <v>4769261</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c r="A26" s="178"/>
      <c r="B26" s="581"/>
      <c r="C26" s="557"/>
      <c r="D26" s="558"/>
      <c r="E26" s="460" t="s">
        <v>179</v>
      </c>
      <c r="F26" s="440"/>
      <c r="G26" s="440"/>
      <c r="H26" s="440"/>
      <c r="I26" s="440"/>
      <c r="J26" s="440"/>
      <c r="K26" s="441"/>
      <c r="L26" s="461">
        <v>1</v>
      </c>
      <c r="M26" s="462"/>
      <c r="N26" s="462"/>
      <c r="O26" s="462"/>
      <c r="P26" s="504"/>
      <c r="Q26" s="461">
        <v>6100</v>
      </c>
      <c r="R26" s="462"/>
      <c r="S26" s="462"/>
      <c r="T26" s="462"/>
      <c r="U26" s="462"/>
      <c r="V26" s="504"/>
      <c r="W26" s="556"/>
      <c r="X26" s="557"/>
      <c r="Y26" s="558"/>
      <c r="Z26" s="460" t="s">
        <v>180</v>
      </c>
      <c r="AA26" s="562"/>
      <c r="AB26" s="562"/>
      <c r="AC26" s="562"/>
      <c r="AD26" s="562"/>
      <c r="AE26" s="562"/>
      <c r="AF26" s="562"/>
      <c r="AG26" s="563"/>
      <c r="AH26" s="461">
        <v>7</v>
      </c>
      <c r="AI26" s="462"/>
      <c r="AJ26" s="462"/>
      <c r="AK26" s="462"/>
      <c r="AL26" s="504"/>
      <c r="AM26" s="461">
        <v>25340</v>
      </c>
      <c r="AN26" s="462"/>
      <c r="AO26" s="462"/>
      <c r="AP26" s="462"/>
      <c r="AQ26" s="462"/>
      <c r="AR26" s="504"/>
      <c r="AS26" s="461">
        <v>3620</v>
      </c>
      <c r="AT26" s="462"/>
      <c r="AU26" s="462"/>
      <c r="AV26" s="462"/>
      <c r="AW26" s="462"/>
      <c r="AX26" s="463"/>
      <c r="AY26" s="413" t="s">
        <v>181</v>
      </c>
      <c r="AZ26" s="414"/>
      <c r="BA26" s="414"/>
      <c r="BB26" s="414"/>
      <c r="BC26" s="414"/>
      <c r="BD26" s="414"/>
      <c r="BE26" s="414"/>
      <c r="BF26" s="414"/>
      <c r="BG26" s="414"/>
      <c r="BH26" s="414"/>
      <c r="BI26" s="414"/>
      <c r="BJ26" s="414"/>
      <c r="BK26" s="414"/>
      <c r="BL26" s="414"/>
      <c r="BM26" s="415"/>
      <c r="BN26" s="410" t="s">
        <v>139</v>
      </c>
      <c r="BO26" s="411"/>
      <c r="BP26" s="411"/>
      <c r="BQ26" s="411"/>
      <c r="BR26" s="411"/>
      <c r="BS26" s="411"/>
      <c r="BT26" s="411"/>
      <c r="BU26" s="412"/>
      <c r="BV26" s="410" t="s">
        <v>177</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c r="A27" s="178"/>
      <c r="B27" s="581"/>
      <c r="C27" s="557"/>
      <c r="D27" s="558"/>
      <c r="E27" s="460" t="s">
        <v>182</v>
      </c>
      <c r="F27" s="440"/>
      <c r="G27" s="440"/>
      <c r="H27" s="440"/>
      <c r="I27" s="440"/>
      <c r="J27" s="440"/>
      <c r="K27" s="441"/>
      <c r="L27" s="461">
        <v>1</v>
      </c>
      <c r="M27" s="462"/>
      <c r="N27" s="462"/>
      <c r="O27" s="462"/>
      <c r="P27" s="504"/>
      <c r="Q27" s="461">
        <v>4670</v>
      </c>
      <c r="R27" s="462"/>
      <c r="S27" s="462"/>
      <c r="T27" s="462"/>
      <c r="U27" s="462"/>
      <c r="V27" s="504"/>
      <c r="W27" s="556"/>
      <c r="X27" s="557"/>
      <c r="Y27" s="558"/>
      <c r="Z27" s="460" t="s">
        <v>183</v>
      </c>
      <c r="AA27" s="440"/>
      <c r="AB27" s="440"/>
      <c r="AC27" s="440"/>
      <c r="AD27" s="440"/>
      <c r="AE27" s="440"/>
      <c r="AF27" s="440"/>
      <c r="AG27" s="441"/>
      <c r="AH27" s="461">
        <v>2</v>
      </c>
      <c r="AI27" s="462"/>
      <c r="AJ27" s="462"/>
      <c r="AK27" s="462"/>
      <c r="AL27" s="504"/>
      <c r="AM27" s="461" t="s">
        <v>184</v>
      </c>
      <c r="AN27" s="462"/>
      <c r="AO27" s="462"/>
      <c r="AP27" s="462"/>
      <c r="AQ27" s="462"/>
      <c r="AR27" s="504"/>
      <c r="AS27" s="461" t="s">
        <v>185</v>
      </c>
      <c r="AT27" s="462"/>
      <c r="AU27" s="462"/>
      <c r="AV27" s="462"/>
      <c r="AW27" s="462"/>
      <c r="AX27" s="463"/>
      <c r="AY27" s="505" t="s">
        <v>186</v>
      </c>
      <c r="AZ27" s="506"/>
      <c r="BA27" s="506"/>
      <c r="BB27" s="506"/>
      <c r="BC27" s="506"/>
      <c r="BD27" s="506"/>
      <c r="BE27" s="506"/>
      <c r="BF27" s="506"/>
      <c r="BG27" s="506"/>
      <c r="BH27" s="506"/>
      <c r="BI27" s="506"/>
      <c r="BJ27" s="506"/>
      <c r="BK27" s="506"/>
      <c r="BL27" s="506"/>
      <c r="BM27" s="507"/>
      <c r="BN27" s="529" t="s">
        <v>139</v>
      </c>
      <c r="BO27" s="530"/>
      <c r="BP27" s="530"/>
      <c r="BQ27" s="530"/>
      <c r="BR27" s="530"/>
      <c r="BS27" s="530"/>
      <c r="BT27" s="530"/>
      <c r="BU27" s="531"/>
      <c r="BV27" s="529" t="s">
        <v>139</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c r="A28" s="178"/>
      <c r="B28" s="581"/>
      <c r="C28" s="557"/>
      <c r="D28" s="558"/>
      <c r="E28" s="460" t="s">
        <v>187</v>
      </c>
      <c r="F28" s="440"/>
      <c r="G28" s="440"/>
      <c r="H28" s="440"/>
      <c r="I28" s="440"/>
      <c r="J28" s="440"/>
      <c r="K28" s="441"/>
      <c r="L28" s="461">
        <v>1</v>
      </c>
      <c r="M28" s="462"/>
      <c r="N28" s="462"/>
      <c r="O28" s="462"/>
      <c r="P28" s="504"/>
      <c r="Q28" s="461">
        <v>4130</v>
      </c>
      <c r="R28" s="462"/>
      <c r="S28" s="462"/>
      <c r="T28" s="462"/>
      <c r="U28" s="462"/>
      <c r="V28" s="504"/>
      <c r="W28" s="556"/>
      <c r="X28" s="557"/>
      <c r="Y28" s="558"/>
      <c r="Z28" s="460" t="s">
        <v>188</v>
      </c>
      <c r="AA28" s="440"/>
      <c r="AB28" s="440"/>
      <c r="AC28" s="440"/>
      <c r="AD28" s="440"/>
      <c r="AE28" s="440"/>
      <c r="AF28" s="440"/>
      <c r="AG28" s="441"/>
      <c r="AH28" s="461" t="s">
        <v>139</v>
      </c>
      <c r="AI28" s="462"/>
      <c r="AJ28" s="462"/>
      <c r="AK28" s="462"/>
      <c r="AL28" s="504"/>
      <c r="AM28" s="461" t="s">
        <v>139</v>
      </c>
      <c r="AN28" s="462"/>
      <c r="AO28" s="462"/>
      <c r="AP28" s="462"/>
      <c r="AQ28" s="462"/>
      <c r="AR28" s="504"/>
      <c r="AS28" s="461" t="s">
        <v>139</v>
      </c>
      <c r="AT28" s="462"/>
      <c r="AU28" s="462"/>
      <c r="AV28" s="462"/>
      <c r="AW28" s="462"/>
      <c r="AX28" s="463"/>
      <c r="AY28" s="564" t="s">
        <v>189</v>
      </c>
      <c r="AZ28" s="565"/>
      <c r="BA28" s="565"/>
      <c r="BB28" s="566"/>
      <c r="BC28" s="370" t="s">
        <v>47</v>
      </c>
      <c r="BD28" s="371"/>
      <c r="BE28" s="371"/>
      <c r="BF28" s="371"/>
      <c r="BG28" s="371"/>
      <c r="BH28" s="371"/>
      <c r="BI28" s="371"/>
      <c r="BJ28" s="371"/>
      <c r="BK28" s="371"/>
      <c r="BL28" s="371"/>
      <c r="BM28" s="372"/>
      <c r="BN28" s="373">
        <v>4335711</v>
      </c>
      <c r="BO28" s="374"/>
      <c r="BP28" s="374"/>
      <c r="BQ28" s="374"/>
      <c r="BR28" s="374"/>
      <c r="BS28" s="374"/>
      <c r="BT28" s="374"/>
      <c r="BU28" s="375"/>
      <c r="BV28" s="373">
        <v>4312453</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c r="A29" s="178"/>
      <c r="B29" s="581"/>
      <c r="C29" s="557"/>
      <c r="D29" s="558"/>
      <c r="E29" s="460" t="s">
        <v>190</v>
      </c>
      <c r="F29" s="440"/>
      <c r="G29" s="440"/>
      <c r="H29" s="440"/>
      <c r="I29" s="440"/>
      <c r="J29" s="440"/>
      <c r="K29" s="441"/>
      <c r="L29" s="461">
        <v>16</v>
      </c>
      <c r="M29" s="462"/>
      <c r="N29" s="462"/>
      <c r="O29" s="462"/>
      <c r="P29" s="504"/>
      <c r="Q29" s="461">
        <v>3860</v>
      </c>
      <c r="R29" s="462"/>
      <c r="S29" s="462"/>
      <c r="T29" s="462"/>
      <c r="U29" s="462"/>
      <c r="V29" s="504"/>
      <c r="W29" s="559"/>
      <c r="X29" s="560"/>
      <c r="Y29" s="561"/>
      <c r="Z29" s="460" t="s">
        <v>191</v>
      </c>
      <c r="AA29" s="440"/>
      <c r="AB29" s="440"/>
      <c r="AC29" s="440"/>
      <c r="AD29" s="440"/>
      <c r="AE29" s="440"/>
      <c r="AF29" s="440"/>
      <c r="AG29" s="441"/>
      <c r="AH29" s="461">
        <v>465</v>
      </c>
      <c r="AI29" s="462"/>
      <c r="AJ29" s="462"/>
      <c r="AK29" s="462"/>
      <c r="AL29" s="504"/>
      <c r="AM29" s="461">
        <v>1501887</v>
      </c>
      <c r="AN29" s="462"/>
      <c r="AO29" s="462"/>
      <c r="AP29" s="462"/>
      <c r="AQ29" s="462"/>
      <c r="AR29" s="504"/>
      <c r="AS29" s="461">
        <v>3230</v>
      </c>
      <c r="AT29" s="462"/>
      <c r="AU29" s="462"/>
      <c r="AV29" s="462"/>
      <c r="AW29" s="462"/>
      <c r="AX29" s="463"/>
      <c r="AY29" s="567"/>
      <c r="AZ29" s="568"/>
      <c r="BA29" s="568"/>
      <c r="BB29" s="569"/>
      <c r="BC29" s="444" t="s">
        <v>192</v>
      </c>
      <c r="BD29" s="445"/>
      <c r="BE29" s="445"/>
      <c r="BF29" s="445"/>
      <c r="BG29" s="445"/>
      <c r="BH29" s="445"/>
      <c r="BI29" s="445"/>
      <c r="BJ29" s="445"/>
      <c r="BK29" s="445"/>
      <c r="BL29" s="445"/>
      <c r="BM29" s="446"/>
      <c r="BN29" s="410">
        <v>2569058</v>
      </c>
      <c r="BO29" s="411"/>
      <c r="BP29" s="411"/>
      <c r="BQ29" s="411"/>
      <c r="BR29" s="411"/>
      <c r="BS29" s="411"/>
      <c r="BT29" s="411"/>
      <c r="BU29" s="412"/>
      <c r="BV29" s="410">
        <v>2802135</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193</v>
      </c>
      <c r="X30" s="578"/>
      <c r="Y30" s="578"/>
      <c r="Z30" s="578"/>
      <c r="AA30" s="578"/>
      <c r="AB30" s="578"/>
      <c r="AC30" s="578"/>
      <c r="AD30" s="578"/>
      <c r="AE30" s="578"/>
      <c r="AF30" s="578"/>
      <c r="AG30" s="579"/>
      <c r="AH30" s="537">
        <v>99.3</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49</v>
      </c>
      <c r="BD30" s="527"/>
      <c r="BE30" s="527"/>
      <c r="BF30" s="527"/>
      <c r="BG30" s="527"/>
      <c r="BH30" s="527"/>
      <c r="BI30" s="527"/>
      <c r="BJ30" s="527"/>
      <c r="BK30" s="527"/>
      <c r="BL30" s="527"/>
      <c r="BM30" s="528"/>
      <c r="BN30" s="529">
        <v>11650633</v>
      </c>
      <c r="BO30" s="530"/>
      <c r="BP30" s="530"/>
      <c r="BQ30" s="530"/>
      <c r="BR30" s="530"/>
      <c r="BS30" s="530"/>
      <c r="BT30" s="530"/>
      <c r="BU30" s="531"/>
      <c r="BV30" s="529">
        <v>10781171</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3" t="s">
        <v>194</v>
      </c>
      <c r="D32" s="573"/>
      <c r="E32" s="573"/>
      <c r="F32" s="573"/>
      <c r="G32" s="573"/>
      <c r="H32" s="573"/>
      <c r="I32" s="573"/>
      <c r="J32" s="573"/>
      <c r="K32" s="573"/>
      <c r="L32" s="573"/>
      <c r="M32" s="573"/>
      <c r="N32" s="573"/>
      <c r="O32" s="573"/>
      <c r="P32" s="573"/>
      <c r="Q32" s="573"/>
      <c r="R32" s="573"/>
      <c r="S32" s="573"/>
      <c r="U32" s="414" t="s">
        <v>195</v>
      </c>
      <c r="V32" s="414"/>
      <c r="W32" s="414"/>
      <c r="X32" s="414"/>
      <c r="Y32" s="414"/>
      <c r="Z32" s="414"/>
      <c r="AA32" s="414"/>
      <c r="AB32" s="414"/>
      <c r="AC32" s="414"/>
      <c r="AD32" s="414"/>
      <c r="AE32" s="414"/>
      <c r="AF32" s="414"/>
      <c r="AG32" s="414"/>
      <c r="AH32" s="414"/>
      <c r="AI32" s="414"/>
      <c r="AJ32" s="414"/>
      <c r="AK32" s="414"/>
      <c r="AM32" s="414" t="s">
        <v>196</v>
      </c>
      <c r="AN32" s="414"/>
      <c r="AO32" s="414"/>
      <c r="AP32" s="414"/>
      <c r="AQ32" s="414"/>
      <c r="AR32" s="414"/>
      <c r="AS32" s="414"/>
      <c r="AT32" s="414"/>
      <c r="AU32" s="414"/>
      <c r="AV32" s="414"/>
      <c r="AW32" s="414"/>
      <c r="AX32" s="414"/>
      <c r="AY32" s="414"/>
      <c r="AZ32" s="414"/>
      <c r="BA32" s="414"/>
      <c r="BB32" s="414"/>
      <c r="BC32" s="414"/>
      <c r="BE32" s="414" t="s">
        <v>197</v>
      </c>
      <c r="BF32" s="414"/>
      <c r="BG32" s="414"/>
      <c r="BH32" s="414"/>
      <c r="BI32" s="414"/>
      <c r="BJ32" s="414"/>
      <c r="BK32" s="414"/>
      <c r="BL32" s="414"/>
      <c r="BM32" s="414"/>
      <c r="BN32" s="414"/>
      <c r="BO32" s="414"/>
      <c r="BP32" s="414"/>
      <c r="BQ32" s="414"/>
      <c r="BR32" s="414"/>
      <c r="BS32" s="414"/>
      <c r="BT32" s="414"/>
      <c r="BU32" s="414"/>
      <c r="BW32" s="414" t="s">
        <v>198</v>
      </c>
      <c r="BX32" s="414"/>
      <c r="BY32" s="414"/>
      <c r="BZ32" s="414"/>
      <c r="CA32" s="414"/>
      <c r="CB32" s="414"/>
      <c r="CC32" s="414"/>
      <c r="CD32" s="414"/>
      <c r="CE32" s="414"/>
      <c r="CF32" s="414"/>
      <c r="CG32" s="414"/>
      <c r="CH32" s="414"/>
      <c r="CI32" s="414"/>
      <c r="CJ32" s="414"/>
      <c r="CK32" s="414"/>
      <c r="CL32" s="414"/>
      <c r="CM32" s="414"/>
      <c r="CO32" s="414" t="s">
        <v>199</v>
      </c>
      <c r="CP32" s="414"/>
      <c r="CQ32" s="414"/>
      <c r="CR32" s="414"/>
      <c r="CS32" s="414"/>
      <c r="CT32" s="414"/>
      <c r="CU32" s="414"/>
      <c r="CV32" s="414"/>
      <c r="CW32" s="414"/>
      <c r="CX32" s="414"/>
      <c r="CY32" s="414"/>
      <c r="CZ32" s="414"/>
      <c r="DA32" s="414"/>
      <c r="DB32" s="414"/>
      <c r="DC32" s="414"/>
      <c r="DD32" s="414"/>
      <c r="DE32" s="414"/>
      <c r="DI32" s="201"/>
    </row>
    <row r="33" spans="1:113" ht="13.5" customHeight="1">
      <c r="A33" s="178"/>
      <c r="B33" s="202"/>
      <c r="C33" s="434" t="s">
        <v>200</v>
      </c>
      <c r="D33" s="434"/>
      <c r="E33" s="399" t="s">
        <v>201</v>
      </c>
      <c r="F33" s="399"/>
      <c r="G33" s="399"/>
      <c r="H33" s="399"/>
      <c r="I33" s="399"/>
      <c r="J33" s="399"/>
      <c r="K33" s="399"/>
      <c r="L33" s="399"/>
      <c r="M33" s="399"/>
      <c r="N33" s="399"/>
      <c r="O33" s="399"/>
      <c r="P33" s="399"/>
      <c r="Q33" s="399"/>
      <c r="R33" s="399"/>
      <c r="S33" s="399"/>
      <c r="T33" s="203"/>
      <c r="U33" s="434" t="s">
        <v>202</v>
      </c>
      <c r="V33" s="434"/>
      <c r="W33" s="399" t="s">
        <v>201</v>
      </c>
      <c r="X33" s="399"/>
      <c r="Y33" s="399"/>
      <c r="Z33" s="399"/>
      <c r="AA33" s="399"/>
      <c r="AB33" s="399"/>
      <c r="AC33" s="399"/>
      <c r="AD33" s="399"/>
      <c r="AE33" s="399"/>
      <c r="AF33" s="399"/>
      <c r="AG33" s="399"/>
      <c r="AH33" s="399"/>
      <c r="AI33" s="399"/>
      <c r="AJ33" s="399"/>
      <c r="AK33" s="399"/>
      <c r="AL33" s="203"/>
      <c r="AM33" s="434" t="s">
        <v>200</v>
      </c>
      <c r="AN33" s="434"/>
      <c r="AO33" s="399" t="s">
        <v>203</v>
      </c>
      <c r="AP33" s="399"/>
      <c r="AQ33" s="399"/>
      <c r="AR33" s="399"/>
      <c r="AS33" s="399"/>
      <c r="AT33" s="399"/>
      <c r="AU33" s="399"/>
      <c r="AV33" s="399"/>
      <c r="AW33" s="399"/>
      <c r="AX33" s="399"/>
      <c r="AY33" s="399"/>
      <c r="AZ33" s="399"/>
      <c r="BA33" s="399"/>
      <c r="BB33" s="399"/>
      <c r="BC33" s="399"/>
      <c r="BD33" s="204"/>
      <c r="BE33" s="399" t="s">
        <v>204</v>
      </c>
      <c r="BF33" s="399"/>
      <c r="BG33" s="399" t="s">
        <v>205</v>
      </c>
      <c r="BH33" s="399"/>
      <c r="BI33" s="399"/>
      <c r="BJ33" s="399"/>
      <c r="BK33" s="399"/>
      <c r="BL33" s="399"/>
      <c r="BM33" s="399"/>
      <c r="BN33" s="399"/>
      <c r="BO33" s="399"/>
      <c r="BP33" s="399"/>
      <c r="BQ33" s="399"/>
      <c r="BR33" s="399"/>
      <c r="BS33" s="399"/>
      <c r="BT33" s="399"/>
      <c r="BU33" s="399"/>
      <c r="BV33" s="204"/>
      <c r="BW33" s="434" t="s">
        <v>204</v>
      </c>
      <c r="BX33" s="434"/>
      <c r="BY33" s="399" t="s">
        <v>206</v>
      </c>
      <c r="BZ33" s="399"/>
      <c r="CA33" s="399"/>
      <c r="CB33" s="399"/>
      <c r="CC33" s="399"/>
      <c r="CD33" s="399"/>
      <c r="CE33" s="399"/>
      <c r="CF33" s="399"/>
      <c r="CG33" s="399"/>
      <c r="CH33" s="399"/>
      <c r="CI33" s="399"/>
      <c r="CJ33" s="399"/>
      <c r="CK33" s="399"/>
      <c r="CL33" s="399"/>
      <c r="CM33" s="399"/>
      <c r="CN33" s="203"/>
      <c r="CO33" s="434" t="s">
        <v>200</v>
      </c>
      <c r="CP33" s="434"/>
      <c r="CQ33" s="399" t="s">
        <v>207</v>
      </c>
      <c r="CR33" s="399"/>
      <c r="CS33" s="399"/>
      <c r="CT33" s="399"/>
      <c r="CU33" s="399"/>
      <c r="CV33" s="399"/>
      <c r="CW33" s="399"/>
      <c r="CX33" s="399"/>
      <c r="CY33" s="399"/>
      <c r="CZ33" s="399"/>
      <c r="DA33" s="399"/>
      <c r="DB33" s="399"/>
      <c r="DC33" s="399"/>
      <c r="DD33" s="399"/>
      <c r="DE33" s="399"/>
      <c r="DF33" s="203"/>
      <c r="DG33" s="599" t="s">
        <v>208</v>
      </c>
      <c r="DH33" s="599"/>
      <c r="DI33" s="205"/>
    </row>
    <row r="34" spans="1:113" ht="32.25" customHeight="1">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国民健康保険特別会計（事業勘定）</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f>IF(BG34="","",MAX(C34:D43,U34:V43,AM34:AN43)+1)</f>
        <v>10</v>
      </c>
      <c r="BF34" s="600"/>
      <c r="BG34" s="601" t="str">
        <f>IF('各会計、関係団体の財政状況及び健全化判断比率'!B35="","",'各会計、関係団体の財政状況及び健全化判断比率'!B35)</f>
        <v>簡易水道特別会計</v>
      </c>
      <c r="BH34" s="601"/>
      <c r="BI34" s="601"/>
      <c r="BJ34" s="601"/>
      <c r="BK34" s="601"/>
      <c r="BL34" s="601"/>
      <c r="BM34" s="601"/>
      <c r="BN34" s="601"/>
      <c r="BO34" s="601"/>
      <c r="BP34" s="601"/>
      <c r="BQ34" s="601"/>
      <c r="BR34" s="601"/>
      <c r="BS34" s="601"/>
      <c r="BT34" s="601"/>
      <c r="BU34" s="601"/>
      <c r="BV34" s="178"/>
      <c r="BW34" s="600">
        <f>IF(BY34="","",MAX(C34:D43,U34:V43,AM34:AN43,BE34:BF43)+1)</f>
        <v>12</v>
      </c>
      <c r="BX34" s="600"/>
      <c r="BY34" s="601" t="str">
        <f>IF('各会計、関係団体の財政状況及び健全化判断比率'!B68="","",'各会計、関係団体の財政状況及び健全化判断比率'!B68)</f>
        <v>久留米市外三市町高等学校組合</v>
      </c>
      <c r="BZ34" s="601"/>
      <c r="CA34" s="601"/>
      <c r="CB34" s="601"/>
      <c r="CC34" s="601"/>
      <c r="CD34" s="601"/>
      <c r="CE34" s="601"/>
      <c r="CF34" s="601"/>
      <c r="CG34" s="601"/>
      <c r="CH34" s="601"/>
      <c r="CI34" s="601"/>
      <c r="CJ34" s="601"/>
      <c r="CK34" s="601"/>
      <c r="CL34" s="601"/>
      <c r="CM34" s="601"/>
      <c r="CN34" s="178"/>
      <c r="CO34" s="600">
        <f>IF(CQ34="","",MAX(C34:D43,U34:V43,AM34:AN43,BE34:BF43,BW34:BX43)+1)</f>
        <v>22</v>
      </c>
      <c r="CP34" s="600"/>
      <c r="CQ34" s="601" t="str">
        <f>IF('各会計、関係団体の財政状況及び健全化判断比率'!BS7="","",'各会計、関係団体の財政状況及び健全化判断比率'!BS7)</f>
        <v>甘木鉄道</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c r="A35" s="178"/>
      <c r="B35" s="202"/>
      <c r="C35" s="600">
        <f>IF(E35="","",C34+1)</f>
        <v>2</v>
      </c>
      <c r="D35" s="600"/>
      <c r="E35" s="601" t="str">
        <f>IF('各会計、関係団体の財政状況及び健全化判断比率'!B8="","",'各会計、関係団体の財政状況及び健全化判断比率'!B8)</f>
        <v>住宅新築資金等貸付特別会計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国民健康保険特別会計（直営診療施設勘定）</v>
      </c>
      <c r="X35" s="601"/>
      <c r="Y35" s="601"/>
      <c r="Z35" s="601"/>
      <c r="AA35" s="601"/>
      <c r="AB35" s="601"/>
      <c r="AC35" s="601"/>
      <c r="AD35" s="601"/>
      <c r="AE35" s="601"/>
      <c r="AF35" s="601"/>
      <c r="AG35" s="601"/>
      <c r="AH35" s="601"/>
      <c r="AI35" s="601"/>
      <c r="AJ35" s="601"/>
      <c r="AK35" s="601"/>
      <c r="AL35" s="178"/>
      <c r="AM35" s="600">
        <f t="shared" ref="AM35:AM43" si="0">IF(AO35="","",AM34+1)</f>
        <v>8</v>
      </c>
      <c r="AN35" s="600"/>
      <c r="AO35" s="601" t="str">
        <f>IF('各会計、関係団体の財政状況及び健全化判断比率'!B33="","",'各会計、関係団体の財政状況及び健全化判断比率'!B33)</f>
        <v>工業用水道事業会計</v>
      </c>
      <c r="AP35" s="601"/>
      <c r="AQ35" s="601"/>
      <c r="AR35" s="601"/>
      <c r="AS35" s="601"/>
      <c r="AT35" s="601"/>
      <c r="AU35" s="601"/>
      <c r="AV35" s="601"/>
      <c r="AW35" s="601"/>
      <c r="AX35" s="601"/>
      <c r="AY35" s="601"/>
      <c r="AZ35" s="601"/>
      <c r="BA35" s="601"/>
      <c r="BB35" s="601"/>
      <c r="BC35" s="601"/>
      <c r="BD35" s="178"/>
      <c r="BE35" s="600">
        <f t="shared" ref="BE35:BE43" si="1">IF(BG35="","",BE34+1)</f>
        <v>11</v>
      </c>
      <c r="BF35" s="600"/>
      <c r="BG35" s="601" t="str">
        <f>IF('各会計、関係団体の財政状況及び健全化判断比率'!B36="","",'各会計、関係団体の財政状況及び健全化判断比率'!B36)</f>
        <v>工業用地造成事業特別会計</v>
      </c>
      <c r="BH35" s="601"/>
      <c r="BI35" s="601"/>
      <c r="BJ35" s="601"/>
      <c r="BK35" s="601"/>
      <c r="BL35" s="601"/>
      <c r="BM35" s="601"/>
      <c r="BN35" s="601"/>
      <c r="BO35" s="601"/>
      <c r="BP35" s="601"/>
      <c r="BQ35" s="601"/>
      <c r="BR35" s="601"/>
      <c r="BS35" s="601"/>
      <c r="BT35" s="601"/>
      <c r="BU35" s="601"/>
      <c r="BV35" s="178"/>
      <c r="BW35" s="600">
        <f t="shared" ref="BW35:BW43" si="2">IF(BY35="","",BW34+1)</f>
        <v>13</v>
      </c>
      <c r="BX35" s="600"/>
      <c r="BY35" s="601" t="str">
        <f>IF('各会計、関係団体の財政状況及び健全化判断比率'!B69="","",'各会計、関係団体の財政状況及び健全化判断比率'!B69)</f>
        <v>福岡県市町村消防団員等公務災害補償組合</v>
      </c>
      <c r="BZ35" s="601"/>
      <c r="CA35" s="601"/>
      <c r="CB35" s="601"/>
      <c r="CC35" s="601"/>
      <c r="CD35" s="601"/>
      <c r="CE35" s="601"/>
      <c r="CF35" s="601"/>
      <c r="CG35" s="601"/>
      <c r="CH35" s="601"/>
      <c r="CI35" s="601"/>
      <c r="CJ35" s="601"/>
      <c r="CK35" s="601"/>
      <c r="CL35" s="601"/>
      <c r="CM35" s="601"/>
      <c r="CN35" s="178"/>
      <c r="CO35" s="600">
        <f t="shared" ref="CO35:CO43" si="3">IF(CQ35="","",CO34+1)</f>
        <v>23</v>
      </c>
      <c r="CP35" s="600"/>
      <c r="CQ35" s="601" t="str">
        <f>IF('各会計、関係団体の財政状況及び健全化判断比率'!BS8="","",'各会計、関係団体の財政状況及び健全化判断比率'!BS8)</f>
        <v>あまぎ水の文化村</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f t="shared" si="0"/>
        <v>9</v>
      </c>
      <c r="AN36" s="600"/>
      <c r="AO36" s="601" t="str">
        <f>IF('各会計、関係団体の財政状況及び健全化判断比率'!B34="","",'各会計、関係団体の財政状況及び健全化判断比率'!B34)</f>
        <v>下水道事業会計</v>
      </c>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14</v>
      </c>
      <c r="BX36" s="600"/>
      <c r="BY36" s="601" t="str">
        <f>IF('各会計、関係団体の財政状況及び健全化判断比率'!B70="","",'各会計、関係団体の財政状況及び健全化判断比率'!B70)</f>
        <v>福岡県市町村職員退職手当組合（一般会計）</v>
      </c>
      <c r="BZ36" s="601"/>
      <c r="CA36" s="601"/>
      <c r="CB36" s="601"/>
      <c r="CC36" s="601"/>
      <c r="CD36" s="601"/>
      <c r="CE36" s="601"/>
      <c r="CF36" s="601"/>
      <c r="CG36" s="601"/>
      <c r="CH36" s="601"/>
      <c r="CI36" s="601"/>
      <c r="CJ36" s="601"/>
      <c r="CK36" s="601"/>
      <c r="CL36" s="601"/>
      <c r="CM36" s="601"/>
      <c r="CN36" s="178"/>
      <c r="CO36" s="600">
        <f t="shared" si="3"/>
        <v>24</v>
      </c>
      <c r="CP36" s="600"/>
      <c r="CQ36" s="601" t="str">
        <f>IF('各会計、関係団体の財政状況及び健全化判断比率'!BS9="","",'各会計、関係団体の財政状況及び健全化判断比率'!BS9)</f>
        <v>ガマダス</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6</v>
      </c>
      <c r="V37" s="600"/>
      <c r="W37" s="601" t="str">
        <f>IF('各会計、関係団体の財政状況及び健全化判断比率'!B31="","",'各会計、関係団体の財政状況及び健全化判断比率'!B31)</f>
        <v>介護保険特別会計（保険事業勘定）</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15</v>
      </c>
      <c r="BX37" s="600"/>
      <c r="BY37" s="601" t="str">
        <f>IF('各会計、関係団体の財政状況及び健全化判断比率'!B71="","",'各会計、関係団体の財政状況及び健全化判断比率'!B71)</f>
        <v>福岡県市町村職員退職手当組合（基金特別会計）</v>
      </c>
      <c r="BZ37" s="601"/>
      <c r="CA37" s="601"/>
      <c r="CB37" s="601"/>
      <c r="CC37" s="601"/>
      <c r="CD37" s="601"/>
      <c r="CE37" s="601"/>
      <c r="CF37" s="601"/>
      <c r="CG37" s="601"/>
      <c r="CH37" s="601"/>
      <c r="CI37" s="601"/>
      <c r="CJ37" s="601"/>
      <c r="CK37" s="601"/>
      <c r="CL37" s="601"/>
      <c r="CM37" s="601"/>
      <c r="CN37" s="178"/>
      <c r="CO37" s="600">
        <f t="shared" si="3"/>
        <v>25</v>
      </c>
      <c r="CP37" s="600"/>
      <c r="CQ37" s="601" t="str">
        <f>IF('各会計、関係団体の財政状況及び健全化判断比率'!BS10="","",'各会計、関係団体の財政状況及び健全化判断比率'!BS10)</f>
        <v>三連水車の里あさくら</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16</v>
      </c>
      <c r="BX38" s="600"/>
      <c r="BY38" s="601" t="str">
        <f>IF('各会計、関係団体の財政状況及び健全化判断比率'!B72="","",'各会計、関係団体の財政状況及び健全化判断比率'!B72)</f>
        <v>福岡県南広域水道企業団</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17</v>
      </c>
      <c r="BX39" s="600"/>
      <c r="BY39" s="601" t="str">
        <f>IF('各会計、関係団体の財政状況及び健全化判断比率'!B73="","",'各会計、関係団体の財政状況及び健全化判断比率'!B73)</f>
        <v>甘木・朝倉広域市町村圏事務組合（一般会計）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18</v>
      </c>
      <c r="BX40" s="600"/>
      <c r="BY40" s="601" t="str">
        <f>IF('各会計、関係団体の財政状況及び健全化判断比率'!B74="","",'各会計、関係団体の財政状況及び健全化判断比率'!B74)</f>
        <v>甘木・朝倉広域市町村圏事務組合（消防特別会計）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19</v>
      </c>
      <c r="BX41" s="600"/>
      <c r="BY41" s="601" t="str">
        <f>IF('各会計、関係団体の財政状況及び健全化判断比率'!B75="","",'各会計、関係団体の財政状況及び健全化判断比率'!B75)</f>
        <v>甘木・朝倉・三井環境施設組合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20</v>
      </c>
      <c r="BX42" s="600"/>
      <c r="BY42" s="601" t="str">
        <f>IF('各会計、関係団体の財政状況及び健全化判断比率'!B76="","",'各会計、関係団体の財政状況及び健全化判断比率'!B76)</f>
        <v>福岡県自治振興組合（一般会計）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21</v>
      </c>
      <c r="BX43" s="600"/>
      <c r="BY43" s="601" t="str">
        <f>IF('各会計、関係団体の財政状況及び健全化判断比率'!B77="","",'各会計、関係団体の財政状況及び健全化判断比率'!B77)</f>
        <v>福岡県自治振興組合（公文書館事業特別会計）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209</v>
      </c>
      <c r="E46" s="603" t="s">
        <v>210</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c r="E47" s="603" t="s">
        <v>211</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c r="E48" s="603" t="s">
        <v>212</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c r="E49" s="604" t="s">
        <v>213</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c r="E50" s="603" t="s">
        <v>214</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c r="E51" s="603" t="s">
        <v>215</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c r="E52" s="603" t="s">
        <v>216</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c r="E53" s="177" t="s">
        <v>620</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P37" sqref="P37"/>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179" t="s">
        <v>538</v>
      </c>
      <c r="D34" s="1179"/>
      <c r="E34" s="1180"/>
      <c r="F34" s="32">
        <v>7.68</v>
      </c>
      <c r="G34" s="33">
        <v>8.4600000000000009</v>
      </c>
      <c r="H34" s="33">
        <v>9.15</v>
      </c>
      <c r="I34" s="33">
        <v>8.84</v>
      </c>
      <c r="J34" s="34">
        <v>8.65</v>
      </c>
      <c r="K34" s="22"/>
      <c r="L34" s="22"/>
      <c r="M34" s="22"/>
      <c r="N34" s="22"/>
      <c r="O34" s="22"/>
      <c r="P34" s="22"/>
    </row>
    <row r="35" spans="1:16" ht="39" customHeight="1">
      <c r="A35" s="22"/>
      <c r="B35" s="35"/>
      <c r="C35" s="1173" t="s">
        <v>539</v>
      </c>
      <c r="D35" s="1174"/>
      <c r="E35" s="1175"/>
      <c r="F35" s="36">
        <v>5.54</v>
      </c>
      <c r="G35" s="37">
        <v>6.67</v>
      </c>
      <c r="H35" s="37">
        <v>6.65</v>
      </c>
      <c r="I35" s="37">
        <v>6.21</v>
      </c>
      <c r="J35" s="38">
        <v>5.97</v>
      </c>
      <c r="K35" s="22"/>
      <c r="L35" s="22"/>
      <c r="M35" s="22"/>
      <c r="N35" s="22"/>
      <c r="O35" s="22"/>
      <c r="P35" s="22"/>
    </row>
    <row r="36" spans="1:16" ht="39" customHeight="1">
      <c r="A36" s="22"/>
      <c r="B36" s="35"/>
      <c r="C36" s="1173" t="s">
        <v>540</v>
      </c>
      <c r="D36" s="1174"/>
      <c r="E36" s="1175"/>
      <c r="F36" s="36">
        <v>4.53</v>
      </c>
      <c r="G36" s="37">
        <v>4.91</v>
      </c>
      <c r="H36" s="37">
        <v>4.5</v>
      </c>
      <c r="I36" s="37">
        <v>4.3099999999999996</v>
      </c>
      <c r="J36" s="38">
        <v>4.2300000000000004</v>
      </c>
      <c r="K36" s="22"/>
      <c r="L36" s="22"/>
      <c r="M36" s="22"/>
      <c r="N36" s="22"/>
      <c r="O36" s="22"/>
      <c r="P36" s="22"/>
    </row>
    <row r="37" spans="1:16" ht="39" customHeight="1">
      <c r="A37" s="22"/>
      <c r="B37" s="35"/>
      <c r="C37" s="1173" t="s">
        <v>541</v>
      </c>
      <c r="D37" s="1174"/>
      <c r="E37" s="1175"/>
      <c r="F37" s="36">
        <v>0</v>
      </c>
      <c r="G37" s="37">
        <v>0.76</v>
      </c>
      <c r="H37" s="37">
        <v>0.78</v>
      </c>
      <c r="I37" s="37">
        <v>0.73</v>
      </c>
      <c r="J37" s="38">
        <v>1.25</v>
      </c>
      <c r="K37" s="22"/>
      <c r="L37" s="22"/>
      <c r="M37" s="22"/>
      <c r="N37" s="22"/>
      <c r="O37" s="22"/>
      <c r="P37" s="22"/>
    </row>
    <row r="38" spans="1:16" ht="39" customHeight="1">
      <c r="A38" s="22"/>
      <c r="B38" s="35"/>
      <c r="C38" s="1173" t="s">
        <v>542</v>
      </c>
      <c r="D38" s="1174"/>
      <c r="E38" s="1175"/>
      <c r="F38" s="36">
        <v>0</v>
      </c>
      <c r="G38" s="37">
        <v>0.78</v>
      </c>
      <c r="H38" s="37">
        <v>0.69</v>
      </c>
      <c r="I38" s="37">
        <v>0.86</v>
      </c>
      <c r="J38" s="38">
        <v>1.18</v>
      </c>
      <c r="K38" s="22"/>
      <c r="L38" s="22"/>
      <c r="M38" s="22"/>
      <c r="N38" s="22"/>
      <c r="O38" s="22"/>
      <c r="P38" s="22"/>
    </row>
    <row r="39" spans="1:16" ht="39" customHeight="1">
      <c r="A39" s="22"/>
      <c r="B39" s="35"/>
      <c r="C39" s="1173" t="s">
        <v>543</v>
      </c>
      <c r="D39" s="1174"/>
      <c r="E39" s="1175"/>
      <c r="F39" s="36" t="s">
        <v>544</v>
      </c>
      <c r="G39" s="37" t="s">
        <v>545</v>
      </c>
      <c r="H39" s="37" t="s">
        <v>546</v>
      </c>
      <c r="I39" s="37">
        <v>0.47</v>
      </c>
      <c r="J39" s="38">
        <v>1.08</v>
      </c>
      <c r="K39" s="22"/>
      <c r="L39" s="22"/>
      <c r="M39" s="22"/>
      <c r="N39" s="22"/>
      <c r="O39" s="22"/>
      <c r="P39" s="22"/>
    </row>
    <row r="40" spans="1:16" ht="39" customHeight="1">
      <c r="A40" s="22"/>
      <c r="B40" s="35"/>
      <c r="C40" s="1173" t="s">
        <v>547</v>
      </c>
      <c r="D40" s="1174"/>
      <c r="E40" s="1175"/>
      <c r="F40" s="36">
        <v>0.15</v>
      </c>
      <c r="G40" s="37">
        <v>0.17</v>
      </c>
      <c r="H40" s="37">
        <v>0.18</v>
      </c>
      <c r="I40" s="37">
        <v>0.16</v>
      </c>
      <c r="J40" s="38">
        <v>0.17</v>
      </c>
      <c r="K40" s="22"/>
      <c r="L40" s="22"/>
      <c r="M40" s="22"/>
      <c r="N40" s="22"/>
      <c r="O40" s="22"/>
      <c r="P40" s="22"/>
    </row>
    <row r="41" spans="1:16" ht="39" customHeight="1">
      <c r="A41" s="22"/>
      <c r="B41" s="35"/>
      <c r="C41" s="1173" t="s">
        <v>548</v>
      </c>
      <c r="D41" s="1174"/>
      <c r="E41" s="1175"/>
      <c r="F41" s="36">
        <v>0.06</v>
      </c>
      <c r="G41" s="37">
        <v>0.08</v>
      </c>
      <c r="H41" s="37">
        <v>0.04</v>
      </c>
      <c r="I41" s="37">
        <v>0.05</v>
      </c>
      <c r="J41" s="38">
        <v>0.13</v>
      </c>
      <c r="K41" s="22"/>
      <c r="L41" s="22"/>
      <c r="M41" s="22"/>
      <c r="N41" s="22"/>
      <c r="O41" s="22"/>
      <c r="P41" s="22"/>
    </row>
    <row r="42" spans="1:16" ht="39" customHeight="1">
      <c r="A42" s="22"/>
      <c r="B42" s="39"/>
      <c r="C42" s="1173" t="s">
        <v>549</v>
      </c>
      <c r="D42" s="1174"/>
      <c r="E42" s="1175"/>
      <c r="F42" s="36" t="s">
        <v>505</v>
      </c>
      <c r="G42" s="37" t="s">
        <v>505</v>
      </c>
      <c r="H42" s="37" t="s">
        <v>505</v>
      </c>
      <c r="I42" s="37" t="s">
        <v>505</v>
      </c>
      <c r="J42" s="38" t="s">
        <v>505</v>
      </c>
      <c r="K42" s="22"/>
      <c r="L42" s="22"/>
      <c r="M42" s="22"/>
      <c r="N42" s="22"/>
      <c r="O42" s="22"/>
      <c r="P42" s="22"/>
    </row>
    <row r="43" spans="1:16" ht="39" customHeight="1" thickBot="1">
      <c r="A43" s="22"/>
      <c r="B43" s="40"/>
      <c r="C43" s="1176" t="s">
        <v>550</v>
      </c>
      <c r="D43" s="1177"/>
      <c r="E43" s="1178"/>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maqrfe0HADapnIm7B/rDV3LFntaUnRh53rQjbj31fVlZHJz3irD6hyn0uM3pcwdUBysLBcZ1cScbuDHzGActKw==" saltValue="EeYOSDXvx/5Er0Nq86c4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c r="A45" s="48"/>
      <c r="B45" s="1181" t="s">
        <v>10</v>
      </c>
      <c r="C45" s="1182"/>
      <c r="D45" s="58"/>
      <c r="E45" s="1187" t="s">
        <v>11</v>
      </c>
      <c r="F45" s="1187"/>
      <c r="G45" s="1187"/>
      <c r="H45" s="1187"/>
      <c r="I45" s="1187"/>
      <c r="J45" s="1188"/>
      <c r="K45" s="59">
        <v>2639</v>
      </c>
      <c r="L45" s="60">
        <v>2714</v>
      </c>
      <c r="M45" s="60">
        <v>2899</v>
      </c>
      <c r="N45" s="60">
        <v>3050</v>
      </c>
      <c r="O45" s="61">
        <v>2991</v>
      </c>
      <c r="P45" s="48"/>
      <c r="Q45" s="48"/>
      <c r="R45" s="48"/>
      <c r="S45" s="48"/>
      <c r="T45" s="48"/>
      <c r="U45" s="48"/>
    </row>
    <row r="46" spans="1:21" ht="30.75" customHeight="1">
      <c r="A46" s="48"/>
      <c r="B46" s="1183"/>
      <c r="C46" s="1184"/>
      <c r="D46" s="62"/>
      <c r="E46" s="1189" t="s">
        <v>12</v>
      </c>
      <c r="F46" s="1189"/>
      <c r="G46" s="1189"/>
      <c r="H46" s="1189"/>
      <c r="I46" s="1189"/>
      <c r="J46" s="1190"/>
      <c r="K46" s="63" t="s">
        <v>505</v>
      </c>
      <c r="L46" s="64" t="s">
        <v>505</v>
      </c>
      <c r="M46" s="64" t="s">
        <v>505</v>
      </c>
      <c r="N46" s="64" t="s">
        <v>505</v>
      </c>
      <c r="O46" s="65" t="s">
        <v>505</v>
      </c>
      <c r="P46" s="48"/>
      <c r="Q46" s="48"/>
      <c r="R46" s="48"/>
      <c r="S46" s="48"/>
      <c r="T46" s="48"/>
      <c r="U46" s="48"/>
    </row>
    <row r="47" spans="1:21" ht="30.75" customHeight="1">
      <c r="A47" s="48"/>
      <c r="B47" s="1183"/>
      <c r="C47" s="1184"/>
      <c r="D47" s="62"/>
      <c r="E47" s="1189" t="s">
        <v>13</v>
      </c>
      <c r="F47" s="1189"/>
      <c r="G47" s="1189"/>
      <c r="H47" s="1189"/>
      <c r="I47" s="1189"/>
      <c r="J47" s="1190"/>
      <c r="K47" s="63" t="s">
        <v>505</v>
      </c>
      <c r="L47" s="64" t="s">
        <v>505</v>
      </c>
      <c r="M47" s="64" t="s">
        <v>505</v>
      </c>
      <c r="N47" s="64" t="s">
        <v>505</v>
      </c>
      <c r="O47" s="65" t="s">
        <v>505</v>
      </c>
      <c r="P47" s="48"/>
      <c r="Q47" s="48"/>
      <c r="R47" s="48"/>
      <c r="S47" s="48"/>
      <c r="T47" s="48"/>
      <c r="U47" s="48"/>
    </row>
    <row r="48" spans="1:21" ht="30.75" customHeight="1">
      <c r="A48" s="48"/>
      <c r="B48" s="1183"/>
      <c r="C48" s="1184"/>
      <c r="D48" s="62"/>
      <c r="E48" s="1189" t="s">
        <v>14</v>
      </c>
      <c r="F48" s="1189"/>
      <c r="G48" s="1189"/>
      <c r="H48" s="1189"/>
      <c r="I48" s="1189"/>
      <c r="J48" s="1190"/>
      <c r="K48" s="63">
        <v>797</v>
      </c>
      <c r="L48" s="64">
        <v>945</v>
      </c>
      <c r="M48" s="64">
        <v>906</v>
      </c>
      <c r="N48" s="64">
        <v>908</v>
      </c>
      <c r="O48" s="65">
        <v>958</v>
      </c>
      <c r="P48" s="48"/>
      <c r="Q48" s="48"/>
      <c r="R48" s="48"/>
      <c r="S48" s="48"/>
      <c r="T48" s="48"/>
      <c r="U48" s="48"/>
    </row>
    <row r="49" spans="1:21" ht="30.75" customHeight="1">
      <c r="A49" s="48"/>
      <c r="B49" s="1183"/>
      <c r="C49" s="1184"/>
      <c r="D49" s="62"/>
      <c r="E49" s="1189" t="s">
        <v>15</v>
      </c>
      <c r="F49" s="1189"/>
      <c r="G49" s="1189"/>
      <c r="H49" s="1189"/>
      <c r="I49" s="1189"/>
      <c r="J49" s="1190"/>
      <c r="K49" s="63">
        <v>88</v>
      </c>
      <c r="L49" s="64">
        <v>0</v>
      </c>
      <c r="M49" s="64">
        <v>1</v>
      </c>
      <c r="N49" s="64">
        <v>1</v>
      </c>
      <c r="O49" s="65">
        <v>1</v>
      </c>
      <c r="P49" s="48"/>
      <c r="Q49" s="48"/>
      <c r="R49" s="48"/>
      <c r="S49" s="48"/>
      <c r="T49" s="48"/>
      <c r="U49" s="48"/>
    </row>
    <row r="50" spans="1:21" ht="30.75" customHeight="1">
      <c r="A50" s="48"/>
      <c r="B50" s="1183"/>
      <c r="C50" s="1184"/>
      <c r="D50" s="62"/>
      <c r="E50" s="1189" t="s">
        <v>16</v>
      </c>
      <c r="F50" s="1189"/>
      <c r="G50" s="1189"/>
      <c r="H50" s="1189"/>
      <c r="I50" s="1189"/>
      <c r="J50" s="1190"/>
      <c r="K50" s="63">
        <v>118</v>
      </c>
      <c r="L50" s="64">
        <v>82</v>
      </c>
      <c r="M50" s="64">
        <v>116</v>
      </c>
      <c r="N50" s="64">
        <v>155</v>
      </c>
      <c r="O50" s="65">
        <v>169</v>
      </c>
      <c r="P50" s="48"/>
      <c r="Q50" s="48"/>
      <c r="R50" s="48"/>
      <c r="S50" s="48"/>
      <c r="T50" s="48"/>
      <c r="U50" s="48"/>
    </row>
    <row r="51" spans="1:21" ht="30.75" customHeight="1">
      <c r="A51" s="48"/>
      <c r="B51" s="1185"/>
      <c r="C51" s="1186"/>
      <c r="D51" s="66"/>
      <c r="E51" s="1189" t="s">
        <v>17</v>
      </c>
      <c r="F51" s="1189"/>
      <c r="G51" s="1189"/>
      <c r="H51" s="1189"/>
      <c r="I51" s="1189"/>
      <c r="J51" s="1190"/>
      <c r="K51" s="63" t="s">
        <v>505</v>
      </c>
      <c r="L51" s="64" t="s">
        <v>505</v>
      </c>
      <c r="M51" s="64" t="s">
        <v>505</v>
      </c>
      <c r="N51" s="64" t="s">
        <v>505</v>
      </c>
      <c r="O51" s="65" t="s">
        <v>505</v>
      </c>
      <c r="P51" s="48"/>
      <c r="Q51" s="48"/>
      <c r="R51" s="48"/>
      <c r="S51" s="48"/>
      <c r="T51" s="48"/>
      <c r="U51" s="48"/>
    </row>
    <row r="52" spans="1:21" ht="30.75" customHeight="1">
      <c r="A52" s="48"/>
      <c r="B52" s="1191" t="s">
        <v>18</v>
      </c>
      <c r="C52" s="1192"/>
      <c r="D52" s="66"/>
      <c r="E52" s="1189" t="s">
        <v>19</v>
      </c>
      <c r="F52" s="1189"/>
      <c r="G52" s="1189"/>
      <c r="H52" s="1189"/>
      <c r="I52" s="1189"/>
      <c r="J52" s="1190"/>
      <c r="K52" s="63">
        <v>2706</v>
      </c>
      <c r="L52" s="64">
        <v>2688</v>
      </c>
      <c r="M52" s="64">
        <v>2647</v>
      </c>
      <c r="N52" s="64">
        <v>2952</v>
      </c>
      <c r="O52" s="65">
        <v>3095</v>
      </c>
      <c r="P52" s="48"/>
      <c r="Q52" s="48"/>
      <c r="R52" s="48"/>
      <c r="S52" s="48"/>
      <c r="T52" s="48"/>
      <c r="U52" s="48"/>
    </row>
    <row r="53" spans="1:21" ht="30.75" customHeight="1" thickBot="1">
      <c r="A53" s="48"/>
      <c r="B53" s="1193" t="s">
        <v>20</v>
      </c>
      <c r="C53" s="1194"/>
      <c r="D53" s="67"/>
      <c r="E53" s="1195" t="s">
        <v>21</v>
      </c>
      <c r="F53" s="1195"/>
      <c r="G53" s="1195"/>
      <c r="H53" s="1195"/>
      <c r="I53" s="1195"/>
      <c r="J53" s="1196"/>
      <c r="K53" s="68">
        <v>936</v>
      </c>
      <c r="L53" s="69">
        <v>1053</v>
      </c>
      <c r="M53" s="69">
        <v>1275</v>
      </c>
      <c r="N53" s="69">
        <v>1162</v>
      </c>
      <c r="O53" s="70">
        <v>1024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551</v>
      </c>
      <c r="P55" s="48"/>
      <c r="Q55" s="48"/>
      <c r="R55" s="48"/>
      <c r="S55" s="48"/>
      <c r="T55" s="48"/>
      <c r="U55" s="48"/>
    </row>
    <row r="56" spans="1:21" ht="31.5" customHeight="1" thickBot="1">
      <c r="A56" s="48"/>
      <c r="B56" s="76"/>
      <c r="C56" s="77"/>
      <c r="D56" s="77"/>
      <c r="E56" s="78"/>
      <c r="F56" s="78"/>
      <c r="G56" s="78"/>
      <c r="H56" s="78"/>
      <c r="I56" s="78"/>
      <c r="J56" s="79" t="s">
        <v>2</v>
      </c>
      <c r="K56" s="80" t="s">
        <v>552</v>
      </c>
      <c r="L56" s="81" t="s">
        <v>553</v>
      </c>
      <c r="M56" s="81" t="s">
        <v>554</v>
      </c>
      <c r="N56" s="81" t="s">
        <v>555</v>
      </c>
      <c r="O56" s="82" t="s">
        <v>556</v>
      </c>
      <c r="P56" s="48"/>
      <c r="Q56" s="48"/>
      <c r="R56" s="48"/>
      <c r="S56" s="48"/>
      <c r="T56" s="48"/>
      <c r="U56" s="48"/>
    </row>
    <row r="57" spans="1:21" ht="31.5" customHeight="1">
      <c r="B57" s="1197" t="s">
        <v>24</v>
      </c>
      <c r="C57" s="1198"/>
      <c r="D57" s="1201" t="s">
        <v>25</v>
      </c>
      <c r="E57" s="1202"/>
      <c r="F57" s="1202"/>
      <c r="G57" s="1202"/>
      <c r="H57" s="1202"/>
      <c r="I57" s="1202"/>
      <c r="J57" s="1203"/>
      <c r="K57" s="83"/>
      <c r="L57" s="84"/>
      <c r="M57" s="84"/>
      <c r="N57" s="84"/>
      <c r="O57" s="85"/>
    </row>
    <row r="58" spans="1:21" ht="31.5" customHeight="1" thickBot="1">
      <c r="B58" s="1199"/>
      <c r="C58" s="1200"/>
      <c r="D58" s="1204" t="s">
        <v>26</v>
      </c>
      <c r="E58" s="1205"/>
      <c r="F58" s="1205"/>
      <c r="G58" s="1205"/>
      <c r="H58" s="1205"/>
      <c r="I58" s="1205"/>
      <c r="J58" s="1206"/>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fLcA4JE4jLEaBIopnAj4q6ZZUekiXvwfAVW4Ap5NzeNhcvEusGygl9sDBVdAXRJur2hlU4gB0+qSRLGJQFmlA==" saltValue="U7omSd7wPWUIAq/mOsDh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P54" sqref="P54"/>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532</v>
      </c>
      <c r="J40" s="100" t="s">
        <v>533</v>
      </c>
      <c r="K40" s="100" t="s">
        <v>534</v>
      </c>
      <c r="L40" s="100" t="s">
        <v>535</v>
      </c>
      <c r="M40" s="101" t="s">
        <v>536</v>
      </c>
    </row>
    <row r="41" spans="2:13" ht="27.75" customHeight="1">
      <c r="B41" s="1207" t="s">
        <v>29</v>
      </c>
      <c r="C41" s="1208"/>
      <c r="D41" s="102"/>
      <c r="E41" s="1213" t="s">
        <v>30</v>
      </c>
      <c r="F41" s="1213"/>
      <c r="G41" s="1213"/>
      <c r="H41" s="1214"/>
      <c r="I41" s="351">
        <v>29651</v>
      </c>
      <c r="J41" s="352">
        <v>31192</v>
      </c>
      <c r="K41" s="352">
        <v>31459</v>
      </c>
      <c r="L41" s="352">
        <v>31428</v>
      </c>
      <c r="M41" s="353">
        <v>30794</v>
      </c>
    </row>
    <row r="42" spans="2:13" ht="27.75" customHeight="1">
      <c r="B42" s="1209"/>
      <c r="C42" s="1210"/>
      <c r="D42" s="103"/>
      <c r="E42" s="1215" t="s">
        <v>31</v>
      </c>
      <c r="F42" s="1215"/>
      <c r="G42" s="1215"/>
      <c r="H42" s="1216"/>
      <c r="I42" s="354">
        <v>8</v>
      </c>
      <c r="J42" s="355">
        <v>1</v>
      </c>
      <c r="K42" s="355" t="s">
        <v>505</v>
      </c>
      <c r="L42" s="355" t="s">
        <v>505</v>
      </c>
      <c r="M42" s="356" t="s">
        <v>505</v>
      </c>
    </row>
    <row r="43" spans="2:13" ht="27.75" customHeight="1">
      <c r="B43" s="1209"/>
      <c r="C43" s="1210"/>
      <c r="D43" s="103"/>
      <c r="E43" s="1215" t="s">
        <v>32</v>
      </c>
      <c r="F43" s="1215"/>
      <c r="G43" s="1215"/>
      <c r="H43" s="1216"/>
      <c r="I43" s="354">
        <v>12667</v>
      </c>
      <c r="J43" s="355">
        <v>12576</v>
      </c>
      <c r="K43" s="355">
        <v>12124</v>
      </c>
      <c r="L43" s="355">
        <v>12172</v>
      </c>
      <c r="M43" s="356">
        <v>11872</v>
      </c>
    </row>
    <row r="44" spans="2:13" ht="27.75" customHeight="1">
      <c r="B44" s="1209"/>
      <c r="C44" s="1210"/>
      <c r="D44" s="103"/>
      <c r="E44" s="1215" t="s">
        <v>33</v>
      </c>
      <c r="F44" s="1215"/>
      <c r="G44" s="1215"/>
      <c r="H44" s="1216"/>
      <c r="I44" s="354">
        <v>475</v>
      </c>
      <c r="J44" s="355">
        <v>754</v>
      </c>
      <c r="K44" s="355">
        <v>1061</v>
      </c>
      <c r="L44" s="355">
        <v>1204</v>
      </c>
      <c r="M44" s="356">
        <v>1053</v>
      </c>
    </row>
    <row r="45" spans="2:13" ht="27.75" customHeight="1">
      <c r="B45" s="1209"/>
      <c r="C45" s="1210"/>
      <c r="D45" s="103"/>
      <c r="E45" s="1215" t="s">
        <v>34</v>
      </c>
      <c r="F45" s="1215"/>
      <c r="G45" s="1215"/>
      <c r="H45" s="1216"/>
      <c r="I45" s="354">
        <v>3558</v>
      </c>
      <c r="J45" s="355">
        <v>3208</v>
      </c>
      <c r="K45" s="355">
        <v>2819</v>
      </c>
      <c r="L45" s="355">
        <v>2611</v>
      </c>
      <c r="M45" s="356">
        <v>2386</v>
      </c>
    </row>
    <row r="46" spans="2:13" ht="27.75" customHeight="1">
      <c r="B46" s="1209"/>
      <c r="C46" s="1210"/>
      <c r="D46" s="104"/>
      <c r="E46" s="1215" t="s">
        <v>35</v>
      </c>
      <c r="F46" s="1215"/>
      <c r="G46" s="1215"/>
      <c r="H46" s="1216"/>
      <c r="I46" s="354" t="s">
        <v>505</v>
      </c>
      <c r="J46" s="355" t="s">
        <v>505</v>
      </c>
      <c r="K46" s="355" t="s">
        <v>505</v>
      </c>
      <c r="L46" s="355" t="s">
        <v>505</v>
      </c>
      <c r="M46" s="356" t="s">
        <v>505</v>
      </c>
    </row>
    <row r="47" spans="2:13" ht="27.75" customHeight="1">
      <c r="B47" s="1209"/>
      <c r="C47" s="1210"/>
      <c r="D47" s="105"/>
      <c r="E47" s="1217" t="s">
        <v>36</v>
      </c>
      <c r="F47" s="1218"/>
      <c r="G47" s="1218"/>
      <c r="H47" s="1219"/>
      <c r="I47" s="354" t="s">
        <v>505</v>
      </c>
      <c r="J47" s="355" t="s">
        <v>505</v>
      </c>
      <c r="K47" s="355" t="s">
        <v>505</v>
      </c>
      <c r="L47" s="355" t="s">
        <v>505</v>
      </c>
      <c r="M47" s="356" t="s">
        <v>505</v>
      </c>
    </row>
    <row r="48" spans="2:13" ht="27.75" customHeight="1">
      <c r="B48" s="1209"/>
      <c r="C48" s="1210"/>
      <c r="D48" s="103"/>
      <c r="E48" s="1215" t="s">
        <v>37</v>
      </c>
      <c r="F48" s="1215"/>
      <c r="G48" s="1215"/>
      <c r="H48" s="1216"/>
      <c r="I48" s="354" t="s">
        <v>505</v>
      </c>
      <c r="J48" s="355" t="s">
        <v>505</v>
      </c>
      <c r="K48" s="355" t="s">
        <v>505</v>
      </c>
      <c r="L48" s="355" t="s">
        <v>505</v>
      </c>
      <c r="M48" s="356" t="s">
        <v>505</v>
      </c>
    </row>
    <row r="49" spans="2:13" ht="27.75" customHeight="1">
      <c r="B49" s="1211"/>
      <c r="C49" s="1212"/>
      <c r="D49" s="103"/>
      <c r="E49" s="1215" t="s">
        <v>38</v>
      </c>
      <c r="F49" s="1215"/>
      <c r="G49" s="1215"/>
      <c r="H49" s="1216"/>
      <c r="I49" s="354" t="s">
        <v>505</v>
      </c>
      <c r="J49" s="355" t="s">
        <v>505</v>
      </c>
      <c r="K49" s="355" t="s">
        <v>505</v>
      </c>
      <c r="L49" s="355" t="s">
        <v>505</v>
      </c>
      <c r="M49" s="356" t="s">
        <v>505</v>
      </c>
    </row>
    <row r="50" spans="2:13" ht="27.75" customHeight="1">
      <c r="B50" s="1220" t="s">
        <v>39</v>
      </c>
      <c r="C50" s="1221"/>
      <c r="D50" s="106"/>
      <c r="E50" s="1215" t="s">
        <v>40</v>
      </c>
      <c r="F50" s="1215"/>
      <c r="G50" s="1215"/>
      <c r="H50" s="1216"/>
      <c r="I50" s="354">
        <v>13569</v>
      </c>
      <c r="J50" s="355">
        <v>14431</v>
      </c>
      <c r="K50" s="355">
        <v>15562</v>
      </c>
      <c r="L50" s="355">
        <v>16480</v>
      </c>
      <c r="M50" s="356">
        <v>17189</v>
      </c>
    </row>
    <row r="51" spans="2:13" ht="27.75" customHeight="1">
      <c r="B51" s="1209"/>
      <c r="C51" s="1210"/>
      <c r="D51" s="103"/>
      <c r="E51" s="1215" t="s">
        <v>41</v>
      </c>
      <c r="F51" s="1215"/>
      <c r="G51" s="1215"/>
      <c r="H51" s="1216"/>
      <c r="I51" s="354">
        <v>123</v>
      </c>
      <c r="J51" s="355">
        <v>111</v>
      </c>
      <c r="K51" s="355">
        <v>172</v>
      </c>
      <c r="L51" s="355">
        <v>316</v>
      </c>
      <c r="M51" s="356">
        <v>296</v>
      </c>
    </row>
    <row r="52" spans="2:13" ht="27.75" customHeight="1">
      <c r="B52" s="1211"/>
      <c r="C52" s="1212"/>
      <c r="D52" s="103"/>
      <c r="E52" s="1215" t="s">
        <v>42</v>
      </c>
      <c r="F52" s="1215"/>
      <c r="G52" s="1215"/>
      <c r="H52" s="1216"/>
      <c r="I52" s="354">
        <v>30384</v>
      </c>
      <c r="J52" s="355">
        <v>31591</v>
      </c>
      <c r="K52" s="355">
        <v>32461</v>
      </c>
      <c r="L52" s="355">
        <v>33590</v>
      </c>
      <c r="M52" s="356">
        <v>33672</v>
      </c>
    </row>
    <row r="53" spans="2:13" ht="27.75" customHeight="1" thickBot="1">
      <c r="B53" s="1222" t="s">
        <v>43</v>
      </c>
      <c r="C53" s="1223"/>
      <c r="D53" s="107"/>
      <c r="E53" s="1224" t="s">
        <v>44</v>
      </c>
      <c r="F53" s="1224"/>
      <c r="G53" s="1224"/>
      <c r="H53" s="1225"/>
      <c r="I53" s="357">
        <v>2284</v>
      </c>
      <c r="J53" s="358">
        <v>1599</v>
      </c>
      <c r="K53" s="358">
        <v>-733</v>
      </c>
      <c r="L53" s="358">
        <v>-2972</v>
      </c>
      <c r="M53" s="359">
        <v>-5052</v>
      </c>
    </row>
    <row r="54" spans="2:13" ht="27.75" customHeight="1">
      <c r="B54" s="108" t="s">
        <v>45</v>
      </c>
      <c r="C54" s="109"/>
      <c r="D54" s="109"/>
      <c r="E54" s="110"/>
      <c r="F54" s="110"/>
      <c r="G54" s="110"/>
      <c r="H54" s="110"/>
      <c r="I54" s="111"/>
      <c r="J54" s="111"/>
      <c r="K54" s="111"/>
      <c r="L54" s="111"/>
      <c r="M54" s="111"/>
    </row>
    <row r="55" spans="2:13"/>
  </sheetData>
  <sheetProtection algorithmName="SHA-512" hashValue="rrf4vyUa01woWYqP/HKmxBMRYt9SZMBncGLqtcb/75iWApVv2v18h5HIUMb0zBtGx9QsEv+8sAKQLOFMgyD2Rg==" saltValue="QZhJDQY3CjjdVNN5+1zA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534</v>
      </c>
      <c r="G54" s="116" t="s">
        <v>535</v>
      </c>
      <c r="H54" s="117" t="s">
        <v>536</v>
      </c>
    </row>
    <row r="55" spans="2:8" ht="52.5" customHeight="1">
      <c r="B55" s="118"/>
      <c r="C55" s="1234" t="s">
        <v>47</v>
      </c>
      <c r="D55" s="1234"/>
      <c r="E55" s="1235"/>
      <c r="F55" s="119">
        <v>4041</v>
      </c>
      <c r="G55" s="119">
        <v>4312</v>
      </c>
      <c r="H55" s="120">
        <v>4336</v>
      </c>
    </row>
    <row r="56" spans="2:8" ht="52.5" customHeight="1">
      <c r="B56" s="121"/>
      <c r="C56" s="1236" t="s">
        <v>48</v>
      </c>
      <c r="D56" s="1236"/>
      <c r="E56" s="1237"/>
      <c r="F56" s="122">
        <v>2792</v>
      </c>
      <c r="G56" s="122">
        <v>2802</v>
      </c>
      <c r="H56" s="123">
        <v>2569</v>
      </c>
    </row>
    <row r="57" spans="2:8" ht="53.25" customHeight="1">
      <c r="B57" s="121"/>
      <c r="C57" s="1238" t="s">
        <v>49</v>
      </c>
      <c r="D57" s="1238"/>
      <c r="E57" s="1239"/>
      <c r="F57" s="124">
        <v>10260</v>
      </c>
      <c r="G57" s="124">
        <v>10781</v>
      </c>
      <c r="H57" s="125">
        <v>11651</v>
      </c>
    </row>
    <row r="58" spans="2:8" ht="45.75" customHeight="1">
      <c r="B58" s="126"/>
      <c r="C58" s="1226" t="s">
        <v>557</v>
      </c>
      <c r="D58" s="1227"/>
      <c r="E58" s="1228"/>
      <c r="F58" s="127">
        <v>2346</v>
      </c>
      <c r="G58" s="127">
        <v>2880</v>
      </c>
      <c r="H58" s="128">
        <v>3468</v>
      </c>
    </row>
    <row r="59" spans="2:8" ht="45.75" customHeight="1">
      <c r="B59" s="126"/>
      <c r="C59" s="1226" t="s">
        <v>558</v>
      </c>
      <c r="D59" s="1227"/>
      <c r="E59" s="1228"/>
      <c r="F59" s="127">
        <v>2140</v>
      </c>
      <c r="G59" s="127">
        <v>2644</v>
      </c>
      <c r="H59" s="128">
        <v>3359</v>
      </c>
    </row>
    <row r="60" spans="2:8" ht="45.75" customHeight="1">
      <c r="B60" s="126"/>
      <c r="C60" s="1226" t="s">
        <v>559</v>
      </c>
      <c r="D60" s="1227"/>
      <c r="E60" s="1228"/>
      <c r="F60" s="127">
        <v>2139</v>
      </c>
      <c r="G60" s="127">
        <v>2102</v>
      </c>
      <c r="H60" s="128">
        <v>2109</v>
      </c>
    </row>
    <row r="61" spans="2:8" ht="45.75" customHeight="1">
      <c r="B61" s="126"/>
      <c r="C61" s="1226" t="s">
        <v>560</v>
      </c>
      <c r="D61" s="1227"/>
      <c r="E61" s="1228"/>
      <c r="F61" s="127">
        <v>731</v>
      </c>
      <c r="G61" s="127">
        <v>700</v>
      </c>
      <c r="H61" s="128">
        <v>660</v>
      </c>
    </row>
    <row r="62" spans="2:8" ht="45.75" customHeight="1" thickBot="1">
      <c r="B62" s="129"/>
      <c r="C62" s="1229" t="s">
        <v>561</v>
      </c>
      <c r="D62" s="1230"/>
      <c r="E62" s="1231"/>
      <c r="F62" s="130">
        <v>467</v>
      </c>
      <c r="G62" s="130">
        <v>449</v>
      </c>
      <c r="H62" s="131">
        <v>401</v>
      </c>
    </row>
    <row r="63" spans="2:8" ht="52.5" customHeight="1" thickBot="1">
      <c r="B63" s="132"/>
      <c r="C63" s="1232" t="s">
        <v>50</v>
      </c>
      <c r="D63" s="1232"/>
      <c r="E63" s="1233"/>
      <c r="F63" s="133">
        <v>17092</v>
      </c>
      <c r="G63" s="133">
        <v>17896</v>
      </c>
      <c r="H63" s="134">
        <v>18555</v>
      </c>
    </row>
    <row r="64" spans="2:8"/>
  </sheetData>
  <sheetProtection algorithmName="SHA-512" hashValue="4n50r9aW9MGuw9hkYXHXtkJHVRdbVxFrMGWdKvjo5fhuh7ACV8Xp8oVbr6EMge1d94ALC3C7NJtQ/PEJF7LRhA==" saltValue="5gjZjIa5T6CAlqE6mhmu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529</v>
      </c>
      <c r="G2" s="148"/>
      <c r="H2" s="149"/>
    </row>
    <row r="3" spans="1:8">
      <c r="A3" s="145" t="s">
        <v>522</v>
      </c>
      <c r="B3" s="150"/>
      <c r="C3" s="151"/>
      <c r="D3" s="152">
        <v>106664</v>
      </c>
      <c r="E3" s="153"/>
      <c r="F3" s="154">
        <v>70615</v>
      </c>
      <c r="G3" s="155"/>
      <c r="H3" s="156"/>
    </row>
    <row r="4" spans="1:8">
      <c r="A4" s="157"/>
      <c r="B4" s="158"/>
      <c r="C4" s="159"/>
      <c r="D4" s="160">
        <v>33565</v>
      </c>
      <c r="E4" s="161"/>
      <c r="F4" s="162">
        <v>37382</v>
      </c>
      <c r="G4" s="163"/>
      <c r="H4" s="164"/>
    </row>
    <row r="5" spans="1:8">
      <c r="A5" s="145" t="s">
        <v>524</v>
      </c>
      <c r="B5" s="150"/>
      <c r="C5" s="151"/>
      <c r="D5" s="152">
        <v>81798</v>
      </c>
      <c r="E5" s="153"/>
      <c r="F5" s="154">
        <v>69185</v>
      </c>
      <c r="G5" s="155"/>
      <c r="H5" s="156"/>
    </row>
    <row r="6" spans="1:8">
      <c r="A6" s="157"/>
      <c r="B6" s="158"/>
      <c r="C6" s="159"/>
      <c r="D6" s="160">
        <v>31852</v>
      </c>
      <c r="E6" s="161"/>
      <c r="F6" s="162">
        <v>38519</v>
      </c>
      <c r="G6" s="163"/>
      <c r="H6" s="164"/>
    </row>
    <row r="7" spans="1:8">
      <c r="A7" s="145" t="s">
        <v>525</v>
      </c>
      <c r="B7" s="150"/>
      <c r="C7" s="151"/>
      <c r="D7" s="152">
        <v>82868</v>
      </c>
      <c r="E7" s="153"/>
      <c r="F7" s="154">
        <v>70166</v>
      </c>
      <c r="G7" s="155"/>
      <c r="H7" s="156"/>
    </row>
    <row r="8" spans="1:8">
      <c r="A8" s="157"/>
      <c r="B8" s="158"/>
      <c r="C8" s="159"/>
      <c r="D8" s="160">
        <v>28835</v>
      </c>
      <c r="E8" s="161"/>
      <c r="F8" s="162">
        <v>36115</v>
      </c>
      <c r="G8" s="163"/>
      <c r="H8" s="164"/>
    </row>
    <row r="9" spans="1:8">
      <c r="A9" s="145" t="s">
        <v>526</v>
      </c>
      <c r="B9" s="150"/>
      <c r="C9" s="151"/>
      <c r="D9" s="152">
        <v>80524</v>
      </c>
      <c r="E9" s="153"/>
      <c r="F9" s="154">
        <v>70329</v>
      </c>
      <c r="G9" s="155"/>
      <c r="H9" s="156"/>
    </row>
    <row r="10" spans="1:8">
      <c r="A10" s="157"/>
      <c r="B10" s="158"/>
      <c r="C10" s="159"/>
      <c r="D10" s="160">
        <v>52016</v>
      </c>
      <c r="E10" s="161"/>
      <c r="F10" s="162">
        <v>39403</v>
      </c>
      <c r="G10" s="163"/>
      <c r="H10" s="164"/>
    </row>
    <row r="11" spans="1:8">
      <c r="A11" s="145" t="s">
        <v>527</v>
      </c>
      <c r="B11" s="150"/>
      <c r="C11" s="151"/>
      <c r="D11" s="152">
        <v>75044</v>
      </c>
      <c r="E11" s="153"/>
      <c r="F11" s="154">
        <v>71871</v>
      </c>
      <c r="G11" s="155"/>
      <c r="H11" s="156"/>
    </row>
    <row r="12" spans="1:8">
      <c r="A12" s="157"/>
      <c r="B12" s="158"/>
      <c r="C12" s="165"/>
      <c r="D12" s="160">
        <v>55533</v>
      </c>
      <c r="E12" s="161"/>
      <c r="F12" s="162">
        <v>38232</v>
      </c>
      <c r="G12" s="163"/>
      <c r="H12" s="164"/>
    </row>
    <row r="13" spans="1:8">
      <c r="A13" s="145"/>
      <c r="B13" s="150"/>
      <c r="C13" s="166"/>
      <c r="D13" s="167">
        <v>85380</v>
      </c>
      <c r="E13" s="168"/>
      <c r="F13" s="169">
        <v>70433</v>
      </c>
      <c r="G13" s="170"/>
      <c r="H13" s="156"/>
    </row>
    <row r="14" spans="1:8">
      <c r="A14" s="157"/>
      <c r="B14" s="158"/>
      <c r="C14" s="159"/>
      <c r="D14" s="160">
        <v>40360</v>
      </c>
      <c r="E14" s="161"/>
      <c r="F14" s="162">
        <v>37930</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5.55</v>
      </c>
      <c r="C19" s="171">
        <f>ROUND(VALUE(SUBSTITUTE(実質収支比率等に係る経年分析!G$48,"▲","-")),2)</f>
        <v>6.68</v>
      </c>
      <c r="D19" s="171">
        <f>ROUND(VALUE(SUBSTITUTE(実質収支比率等に係る経年分析!H$48,"▲","-")),2)</f>
        <v>6.66</v>
      </c>
      <c r="E19" s="171">
        <f>ROUND(VALUE(SUBSTITUTE(実質収支比率等に係る経年分析!I$48,"▲","-")),2)</f>
        <v>6.22</v>
      </c>
      <c r="F19" s="171">
        <f>ROUND(VALUE(SUBSTITUTE(実質収支比率等に係る経年分析!J$48,"▲","-")),2)</f>
        <v>5.97</v>
      </c>
    </row>
    <row r="20" spans="1:11">
      <c r="A20" s="171" t="s">
        <v>54</v>
      </c>
      <c r="B20" s="171">
        <f>ROUND(VALUE(SUBSTITUTE(実質収支比率等に係る経年分析!F$47,"▲","-")),2)</f>
        <v>29.88</v>
      </c>
      <c r="C20" s="171">
        <f>ROUND(VALUE(SUBSTITUTE(実質収支比率等に係る経年分析!G$47,"▲","-")),2)</f>
        <v>26.71</v>
      </c>
      <c r="D20" s="171">
        <f>ROUND(VALUE(SUBSTITUTE(実質収支比率等に係る経年分析!H$47,"▲","-")),2)</f>
        <v>27.3</v>
      </c>
      <c r="E20" s="171">
        <f>ROUND(VALUE(SUBSTITUTE(実質収支比率等に係る経年分析!I$47,"▲","-")),2)</f>
        <v>27.85</v>
      </c>
      <c r="F20" s="171">
        <f>ROUND(VALUE(SUBSTITUTE(実質収支比率等に係る経年分析!J$47,"▲","-")),2)</f>
        <v>27.02</v>
      </c>
    </row>
    <row r="21" spans="1:11">
      <c r="A21" s="171" t="s">
        <v>55</v>
      </c>
      <c r="B21" s="171">
        <f>IF(ISNUMBER(VALUE(SUBSTITUTE(実質収支比率等に係る経年分析!F$49,"▲","-"))),ROUND(VALUE(SUBSTITUTE(実質収支比率等に係る経年分析!F$49,"▲","-")),2),NA())</f>
        <v>2.72</v>
      </c>
      <c r="C21" s="171">
        <f>IF(ISNUMBER(VALUE(SUBSTITUTE(実質収支比率等に係る経年分析!G$49,"▲","-"))),ROUND(VALUE(SUBSTITUTE(実質収支比率等に係る経年分析!G$49,"▲","-")),2),NA())</f>
        <v>-2.06</v>
      </c>
      <c r="D21" s="171">
        <f>IF(ISNUMBER(VALUE(SUBSTITUTE(実質収支比率等に係る経年分析!H$49,"▲","-"))),ROUND(VALUE(SUBSTITUTE(実質収支比率等に係る経年分析!H$49,"▲","-")),2),NA())</f>
        <v>3.03</v>
      </c>
      <c r="E21" s="171">
        <f>IF(ISNUMBER(VALUE(SUBSTITUTE(実質収支比率等に係る経年分析!I$49,"▲","-"))),ROUND(VALUE(SUBSTITUTE(実質収支比率等に係る経年分析!I$49,"▲","-")),2),NA())</f>
        <v>7.95</v>
      </c>
      <c r="F21" s="171">
        <f>IF(ISNUMBER(VALUE(SUBSTITUTE(実質収支比率等に係る経年分析!J$49,"▲","-"))),ROUND(VALUE(SUBSTITUTE(実質収支比率等に係る経年分析!J$49,"▲","-")),2),NA())</f>
        <v>9.35</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国民健康保険特別会計（直営診療施設勘定）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0.13</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0.17</v>
      </c>
    </row>
    <row r="31" spans="1:11">
      <c r="A31" s="172" t="str">
        <f>IF(連結実質赤字比率に係る赤字・黒字の構成分析!C$39="",NA(),連結実質赤字比率に係る赤字・黒字の構成分析!C$39)</f>
        <v>国民健康保険特別会計（事業勘定）</v>
      </c>
      <c r="B31" s="172">
        <f>IF(ROUND(VALUE(SUBSTITUTE(連結実質赤字比率に係る赤字・黒字の構成分析!F$39,"▲", "-")), 2) &lt; 0, ABS(ROUND(VALUE(SUBSTITUTE(連結実質赤字比率に係る赤字・黒字の構成分析!F$39,"▲", "-")), 2)), NA())</f>
        <v>1.82</v>
      </c>
      <c r="C31" s="172" t="e">
        <f>IF(ROUND(VALUE(SUBSTITUTE(連結実質赤字比率に係る赤字・黒字の構成分析!F$39,"▲", "-")), 2) &gt;= 0, ABS(ROUND(VALUE(SUBSTITUTE(連結実質赤字比率に係る赤字・黒字の構成分析!F$39,"▲", "-")), 2)), NA())</f>
        <v>#N/A</v>
      </c>
      <c r="D31" s="172">
        <f>IF(ROUND(VALUE(SUBSTITUTE(連結実質赤字比率に係る赤字・黒字の構成分析!G$39,"▲", "-")), 2) &lt; 0, ABS(ROUND(VALUE(SUBSTITUTE(連結実質赤字比率に係る赤字・黒字の構成分析!G$39,"▲", "-")), 2)), NA())</f>
        <v>1.31</v>
      </c>
      <c r="E31" s="172" t="e">
        <f>IF(ROUND(VALUE(SUBSTITUTE(連結実質赤字比率に係る赤字・黒字の構成分析!G$39,"▲", "-")), 2) &gt;= 0, ABS(ROUND(VALUE(SUBSTITUTE(連結実質赤字比率に係る赤字・黒字の構成分析!G$39,"▲", "-")), 2)), NA())</f>
        <v>#N/A</v>
      </c>
      <c r="F31" s="172">
        <f>IF(ROUND(VALUE(SUBSTITUTE(連結実質赤字比率に係る赤字・黒字の構成分析!H$39,"▲", "-")), 2) &lt; 0, ABS(ROUND(VALUE(SUBSTITUTE(連結実質赤字比率に係る赤字・黒字の構成分析!H$39,"▲", "-")), 2)), NA())</f>
        <v>0.01</v>
      </c>
      <c r="G31" s="172" t="e">
        <f>IF(ROUND(VALUE(SUBSTITUTE(連結実質赤字比率に係る赤字・黒字の構成分析!H$39,"▲", "-")), 2) &gt;= 0, ABS(ROUND(VALUE(SUBSTITUTE(連結実質赤字比率に係る赤字・黒字の構成分析!H$39,"▲", "-")), 2)), NA())</f>
        <v>#N/A</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1.08</v>
      </c>
    </row>
    <row r="32" spans="1:11">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1.18</v>
      </c>
    </row>
    <row r="33" spans="1:16">
      <c r="A33" s="172" t="str">
        <f>IF(連結実質赤字比率に係る赤字・黒字の構成分析!C$37="",NA(),連結実質赤字比率に係る赤字・黒字の構成分析!C$37)</f>
        <v>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1.25</v>
      </c>
    </row>
    <row r="34" spans="1:16">
      <c r="A34" s="172" t="str">
        <f>IF(連結実質赤字比率に係る赤字・黒字の構成分析!C$36="",NA(),連結実質赤字比率に係る赤字・黒字の構成分析!C$36)</f>
        <v>工業用水道事業会計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4.53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4.91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4.3099999999999996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4.2300000000000004</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5.54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6.67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6.65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6.21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5.97</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7.68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8.4600000000000009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9.15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8.84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8.65</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2706</v>
      </c>
      <c r="E42" s="173"/>
      <c r="F42" s="173"/>
      <c r="G42" s="173">
        <f>'実質公債費比率（分子）の構造'!L$52</f>
        <v>2688</v>
      </c>
      <c r="H42" s="173"/>
      <c r="I42" s="173"/>
      <c r="J42" s="173">
        <f>'実質公債費比率（分子）の構造'!M$52</f>
        <v>2647</v>
      </c>
      <c r="K42" s="173"/>
      <c r="L42" s="173"/>
      <c r="M42" s="173">
        <f>'実質公債費比率（分子）の構造'!N$52</f>
        <v>2952</v>
      </c>
      <c r="N42" s="173"/>
      <c r="O42" s="173"/>
      <c r="P42" s="173">
        <f>'実質公債費比率（分子）の構造'!O$52</f>
        <v>3095</v>
      </c>
    </row>
    <row r="43" spans="1:16">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f>'実質公債費比率（分子）の構造'!K$50</f>
        <v>118</v>
      </c>
      <c r="C44" s="173"/>
      <c r="D44" s="173"/>
      <c r="E44" s="173">
        <f>'実質公債費比率（分子）の構造'!L$50</f>
        <v>82</v>
      </c>
      <c r="F44" s="173"/>
      <c r="G44" s="173"/>
      <c r="H44" s="173">
        <f>'実質公債費比率（分子）の構造'!M$50</f>
        <v>116</v>
      </c>
      <c r="I44" s="173"/>
      <c r="J44" s="173"/>
      <c r="K44" s="173">
        <f>'実質公債費比率（分子）の構造'!N$50</f>
        <v>155</v>
      </c>
      <c r="L44" s="173"/>
      <c r="M44" s="173"/>
      <c r="N44" s="173">
        <f>'実質公債費比率（分子）の構造'!O$50</f>
        <v>169</v>
      </c>
      <c r="O44" s="173"/>
      <c r="P44" s="173"/>
    </row>
    <row r="45" spans="1:16">
      <c r="A45" s="173" t="s">
        <v>65</v>
      </c>
      <c r="B45" s="173">
        <f>'実質公債費比率（分子）の構造'!K$49</f>
        <v>88</v>
      </c>
      <c r="C45" s="173"/>
      <c r="D45" s="173"/>
      <c r="E45" s="173">
        <f>'実質公債費比率（分子）の構造'!L$49</f>
        <v>0</v>
      </c>
      <c r="F45" s="173"/>
      <c r="G45" s="173"/>
      <c r="H45" s="173">
        <f>'実質公債費比率（分子）の構造'!M$49</f>
        <v>1</v>
      </c>
      <c r="I45" s="173"/>
      <c r="J45" s="173"/>
      <c r="K45" s="173">
        <f>'実質公債費比率（分子）の構造'!N$49</f>
        <v>1</v>
      </c>
      <c r="L45" s="173"/>
      <c r="M45" s="173"/>
      <c r="N45" s="173">
        <f>'実質公債費比率（分子）の構造'!O$49</f>
        <v>1</v>
      </c>
      <c r="O45" s="173"/>
      <c r="P45" s="173"/>
    </row>
    <row r="46" spans="1:16">
      <c r="A46" s="173" t="s">
        <v>66</v>
      </c>
      <c r="B46" s="173">
        <f>'実質公債費比率（分子）の構造'!K$48</f>
        <v>797</v>
      </c>
      <c r="C46" s="173"/>
      <c r="D46" s="173"/>
      <c r="E46" s="173">
        <f>'実質公債費比率（分子）の構造'!L$48</f>
        <v>945</v>
      </c>
      <c r="F46" s="173"/>
      <c r="G46" s="173"/>
      <c r="H46" s="173">
        <f>'実質公債費比率（分子）の構造'!M$48</f>
        <v>906</v>
      </c>
      <c r="I46" s="173"/>
      <c r="J46" s="173"/>
      <c r="K46" s="173">
        <f>'実質公債費比率（分子）の構造'!N$48</f>
        <v>908</v>
      </c>
      <c r="L46" s="173"/>
      <c r="M46" s="173"/>
      <c r="N46" s="173">
        <f>'実質公債費比率（分子）の構造'!O$48</f>
        <v>958</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2639</v>
      </c>
      <c r="C49" s="173"/>
      <c r="D49" s="173"/>
      <c r="E49" s="173">
        <f>'実質公債費比率（分子）の構造'!L$45</f>
        <v>2714</v>
      </c>
      <c r="F49" s="173"/>
      <c r="G49" s="173"/>
      <c r="H49" s="173">
        <f>'実質公債費比率（分子）の構造'!M$45</f>
        <v>2899</v>
      </c>
      <c r="I49" s="173"/>
      <c r="J49" s="173"/>
      <c r="K49" s="173">
        <f>'実質公債費比率（分子）の構造'!N$45</f>
        <v>3050</v>
      </c>
      <c r="L49" s="173"/>
      <c r="M49" s="173"/>
      <c r="N49" s="173">
        <f>'実質公債費比率（分子）の構造'!O$45</f>
        <v>2991</v>
      </c>
      <c r="O49" s="173"/>
      <c r="P49" s="173"/>
    </row>
    <row r="50" spans="1:16">
      <c r="A50" s="173" t="s">
        <v>70</v>
      </c>
      <c r="B50" s="173" t="e">
        <f>NA()</f>
        <v>#N/A</v>
      </c>
      <c r="C50" s="173">
        <f>IF(ISNUMBER('実質公債費比率（分子）の構造'!K$53),'実質公債費比率（分子）の構造'!K$53,NA())</f>
        <v>936</v>
      </c>
      <c r="D50" s="173" t="e">
        <f>NA()</f>
        <v>#N/A</v>
      </c>
      <c r="E50" s="173" t="e">
        <f>NA()</f>
        <v>#N/A</v>
      </c>
      <c r="F50" s="173">
        <f>IF(ISNUMBER('実質公債費比率（分子）の構造'!L$53),'実質公債費比率（分子）の構造'!L$53,NA())</f>
        <v>1053</v>
      </c>
      <c r="G50" s="173" t="e">
        <f>NA()</f>
        <v>#N/A</v>
      </c>
      <c r="H50" s="173" t="e">
        <f>NA()</f>
        <v>#N/A</v>
      </c>
      <c r="I50" s="173">
        <f>IF(ISNUMBER('実質公債費比率（分子）の構造'!M$53),'実質公債費比率（分子）の構造'!M$53,NA())</f>
        <v>1275</v>
      </c>
      <c r="J50" s="173" t="e">
        <f>NA()</f>
        <v>#N/A</v>
      </c>
      <c r="K50" s="173" t="e">
        <f>NA()</f>
        <v>#N/A</v>
      </c>
      <c r="L50" s="173">
        <f>IF(ISNUMBER('実質公債費比率（分子）の構造'!N$53),'実質公債費比率（分子）の構造'!N$53,NA())</f>
        <v>1162</v>
      </c>
      <c r="M50" s="173" t="e">
        <f>NA()</f>
        <v>#N/A</v>
      </c>
      <c r="N50" s="173" t="e">
        <f>NA()</f>
        <v>#N/A</v>
      </c>
      <c r="O50" s="173">
        <f>IF(ISNUMBER('実質公債費比率（分子）の構造'!O$53),'実質公債費比率（分子）の構造'!O$53,NA())</f>
        <v>1024</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30384</v>
      </c>
      <c r="E56" s="172"/>
      <c r="F56" s="172"/>
      <c r="G56" s="172">
        <f>'将来負担比率（分子）の構造'!J$52</f>
        <v>31591</v>
      </c>
      <c r="H56" s="172"/>
      <c r="I56" s="172"/>
      <c r="J56" s="172">
        <f>'将来負担比率（分子）の構造'!K$52</f>
        <v>32461</v>
      </c>
      <c r="K56" s="172"/>
      <c r="L56" s="172"/>
      <c r="M56" s="172">
        <f>'将来負担比率（分子）の構造'!L$52</f>
        <v>33590</v>
      </c>
      <c r="N56" s="172"/>
      <c r="O56" s="172"/>
      <c r="P56" s="172">
        <f>'将来負担比率（分子）の構造'!M$52</f>
        <v>33672</v>
      </c>
    </row>
    <row r="57" spans="1:16">
      <c r="A57" s="172" t="s">
        <v>41</v>
      </c>
      <c r="B57" s="172"/>
      <c r="C57" s="172"/>
      <c r="D57" s="172">
        <f>'将来負担比率（分子）の構造'!I$51</f>
        <v>123</v>
      </c>
      <c r="E57" s="172"/>
      <c r="F57" s="172"/>
      <c r="G57" s="172">
        <f>'将来負担比率（分子）の構造'!J$51</f>
        <v>111</v>
      </c>
      <c r="H57" s="172"/>
      <c r="I57" s="172"/>
      <c r="J57" s="172">
        <f>'将来負担比率（分子）の構造'!K$51</f>
        <v>172</v>
      </c>
      <c r="K57" s="172"/>
      <c r="L57" s="172"/>
      <c r="M57" s="172">
        <f>'将来負担比率（分子）の構造'!L$51</f>
        <v>316</v>
      </c>
      <c r="N57" s="172"/>
      <c r="O57" s="172"/>
      <c r="P57" s="172">
        <f>'将来負担比率（分子）の構造'!M$51</f>
        <v>296</v>
      </c>
    </row>
    <row r="58" spans="1:16">
      <c r="A58" s="172" t="s">
        <v>40</v>
      </c>
      <c r="B58" s="172"/>
      <c r="C58" s="172"/>
      <c r="D58" s="172">
        <f>'将来負担比率（分子）の構造'!I$50</f>
        <v>13569</v>
      </c>
      <c r="E58" s="172"/>
      <c r="F58" s="172"/>
      <c r="G58" s="172">
        <f>'将来負担比率（分子）の構造'!J$50</f>
        <v>14431</v>
      </c>
      <c r="H58" s="172"/>
      <c r="I58" s="172"/>
      <c r="J58" s="172">
        <f>'将来負担比率（分子）の構造'!K$50</f>
        <v>15562</v>
      </c>
      <c r="K58" s="172"/>
      <c r="L58" s="172"/>
      <c r="M58" s="172">
        <f>'将来負担比率（分子）の構造'!L$50</f>
        <v>16480</v>
      </c>
      <c r="N58" s="172"/>
      <c r="O58" s="172"/>
      <c r="P58" s="172">
        <f>'将来負担比率（分子）の構造'!M$50</f>
        <v>17189</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34</v>
      </c>
      <c r="B62" s="172">
        <f>'将来負担比率（分子）の構造'!I$45</f>
        <v>3558</v>
      </c>
      <c r="C62" s="172"/>
      <c r="D62" s="172"/>
      <c r="E62" s="172">
        <f>'将来負担比率（分子）の構造'!J$45</f>
        <v>3208</v>
      </c>
      <c r="F62" s="172"/>
      <c r="G62" s="172"/>
      <c r="H62" s="172">
        <f>'将来負担比率（分子）の構造'!K$45</f>
        <v>2819</v>
      </c>
      <c r="I62" s="172"/>
      <c r="J62" s="172"/>
      <c r="K62" s="172">
        <f>'将来負担比率（分子）の構造'!L$45</f>
        <v>2611</v>
      </c>
      <c r="L62" s="172"/>
      <c r="M62" s="172"/>
      <c r="N62" s="172">
        <f>'将来負担比率（分子）の構造'!M$45</f>
        <v>2386</v>
      </c>
      <c r="O62" s="172"/>
      <c r="P62" s="172"/>
    </row>
    <row r="63" spans="1:16">
      <c r="A63" s="172" t="s">
        <v>33</v>
      </c>
      <c r="B63" s="172">
        <f>'将来負担比率（分子）の構造'!I$44</f>
        <v>475</v>
      </c>
      <c r="C63" s="172"/>
      <c r="D63" s="172"/>
      <c r="E63" s="172">
        <f>'将来負担比率（分子）の構造'!J$44</f>
        <v>754</v>
      </c>
      <c r="F63" s="172"/>
      <c r="G63" s="172"/>
      <c r="H63" s="172">
        <f>'将来負担比率（分子）の構造'!K$44</f>
        <v>1061</v>
      </c>
      <c r="I63" s="172"/>
      <c r="J63" s="172"/>
      <c r="K63" s="172">
        <f>'将来負担比率（分子）の構造'!L$44</f>
        <v>1204</v>
      </c>
      <c r="L63" s="172"/>
      <c r="M63" s="172"/>
      <c r="N63" s="172">
        <f>'将来負担比率（分子）の構造'!M$44</f>
        <v>1053</v>
      </c>
      <c r="O63" s="172"/>
      <c r="P63" s="172"/>
    </row>
    <row r="64" spans="1:16">
      <c r="A64" s="172" t="s">
        <v>32</v>
      </c>
      <c r="B64" s="172">
        <f>'将来負担比率（分子）の構造'!I$43</f>
        <v>12667</v>
      </c>
      <c r="C64" s="172"/>
      <c r="D64" s="172"/>
      <c r="E64" s="172">
        <f>'将来負担比率（分子）の構造'!J$43</f>
        <v>12576</v>
      </c>
      <c r="F64" s="172"/>
      <c r="G64" s="172"/>
      <c r="H64" s="172">
        <f>'将来負担比率（分子）の構造'!K$43</f>
        <v>12124</v>
      </c>
      <c r="I64" s="172"/>
      <c r="J64" s="172"/>
      <c r="K64" s="172">
        <f>'将来負担比率（分子）の構造'!L$43</f>
        <v>12172</v>
      </c>
      <c r="L64" s="172"/>
      <c r="M64" s="172"/>
      <c r="N64" s="172">
        <f>'将来負担比率（分子）の構造'!M$43</f>
        <v>11872</v>
      </c>
      <c r="O64" s="172"/>
      <c r="P64" s="172"/>
    </row>
    <row r="65" spans="1:16">
      <c r="A65" s="172" t="s">
        <v>31</v>
      </c>
      <c r="B65" s="172">
        <f>'将来負担比率（分子）の構造'!I$42</f>
        <v>8</v>
      </c>
      <c r="C65" s="172"/>
      <c r="D65" s="172"/>
      <c r="E65" s="172">
        <f>'将来負担比率（分子）の構造'!J$42</f>
        <v>1</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30</v>
      </c>
      <c r="B66" s="172">
        <f>'将来負担比率（分子）の構造'!I$41</f>
        <v>29651</v>
      </c>
      <c r="C66" s="172"/>
      <c r="D66" s="172"/>
      <c r="E66" s="172">
        <f>'将来負担比率（分子）の構造'!J$41</f>
        <v>31192</v>
      </c>
      <c r="F66" s="172"/>
      <c r="G66" s="172"/>
      <c r="H66" s="172">
        <f>'将来負担比率（分子）の構造'!K$41</f>
        <v>31459</v>
      </c>
      <c r="I66" s="172"/>
      <c r="J66" s="172"/>
      <c r="K66" s="172">
        <f>'将来負担比率（分子）の構造'!L$41</f>
        <v>31428</v>
      </c>
      <c r="L66" s="172"/>
      <c r="M66" s="172"/>
      <c r="N66" s="172">
        <f>'将来負担比率（分子）の構造'!M$41</f>
        <v>30794</v>
      </c>
      <c r="O66" s="172"/>
      <c r="P66" s="172"/>
    </row>
    <row r="67" spans="1:16">
      <c r="A67" s="172" t="s">
        <v>74</v>
      </c>
      <c r="B67" s="172" t="e">
        <f>NA()</f>
        <v>#N/A</v>
      </c>
      <c r="C67" s="172">
        <f>IF(ISNUMBER('将来負担比率（分子）の構造'!I$53), IF('将来負担比率（分子）の構造'!I$53 &lt; 0, 0, '将来負担比率（分子）の構造'!I$53), NA())</f>
        <v>2284</v>
      </c>
      <c r="D67" s="172" t="e">
        <f>NA()</f>
        <v>#N/A</v>
      </c>
      <c r="E67" s="172" t="e">
        <f>NA()</f>
        <v>#N/A</v>
      </c>
      <c r="F67" s="172">
        <f>IF(ISNUMBER('将来負担比率（分子）の構造'!J$53), IF('将来負担比率（分子）の構造'!J$53 &lt; 0, 0, '将来負担比率（分子）の構造'!J$53), NA())</f>
        <v>1599</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4041</v>
      </c>
      <c r="C72" s="176">
        <f>基金残高に係る経年分析!G55</f>
        <v>4312</v>
      </c>
      <c r="D72" s="176">
        <f>基金残高に係る経年分析!H55</f>
        <v>4336</v>
      </c>
    </row>
    <row r="73" spans="1:16">
      <c r="A73" s="175" t="s">
        <v>77</v>
      </c>
      <c r="B73" s="176">
        <f>基金残高に係る経年分析!F56</f>
        <v>2792</v>
      </c>
      <c r="C73" s="176">
        <f>基金残高に係る経年分析!G56</f>
        <v>2802</v>
      </c>
      <c r="D73" s="176">
        <f>基金残高に係る経年分析!H56</f>
        <v>2569</v>
      </c>
    </row>
    <row r="74" spans="1:16">
      <c r="A74" s="175" t="s">
        <v>78</v>
      </c>
      <c r="B74" s="176">
        <f>基金残高に係る経年分析!F57</f>
        <v>10260</v>
      </c>
      <c r="C74" s="176">
        <f>基金残高に係る経年分析!G57</f>
        <v>10781</v>
      </c>
      <c r="D74" s="176">
        <f>基金残高に係る経年分析!H57</f>
        <v>11651</v>
      </c>
    </row>
  </sheetData>
  <sheetProtection algorithmName="SHA-512" hashValue="VJdWissGKzeX1LFqgtvY4bLmRImlbXrPfcvSwyvn0KGpZiHOMjkC+dXMoAnUFJwwbQw6E/Lkd+BuBU7PHV5OYg==" saltValue="TOfx/PK1SG8wUxy0Y3nv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582</v>
      </c>
      <c r="DI1" s="606"/>
      <c r="DJ1" s="606"/>
      <c r="DK1" s="606"/>
      <c r="DL1" s="606"/>
      <c r="DM1" s="606"/>
      <c r="DN1" s="607"/>
      <c r="DO1" s="212"/>
      <c r="DP1" s="605" t="s">
        <v>217</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8" t="s">
        <v>219</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220</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221</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c r="B4" s="608" t="s">
        <v>1</v>
      </c>
      <c r="C4" s="609"/>
      <c r="D4" s="609"/>
      <c r="E4" s="609"/>
      <c r="F4" s="609"/>
      <c r="G4" s="609"/>
      <c r="H4" s="609"/>
      <c r="I4" s="609"/>
      <c r="J4" s="609"/>
      <c r="K4" s="609"/>
      <c r="L4" s="609"/>
      <c r="M4" s="609"/>
      <c r="N4" s="609"/>
      <c r="O4" s="609"/>
      <c r="P4" s="609"/>
      <c r="Q4" s="610"/>
      <c r="R4" s="608" t="s">
        <v>222</v>
      </c>
      <c r="S4" s="609"/>
      <c r="T4" s="609"/>
      <c r="U4" s="609"/>
      <c r="V4" s="609"/>
      <c r="W4" s="609"/>
      <c r="X4" s="609"/>
      <c r="Y4" s="610"/>
      <c r="Z4" s="608" t="s">
        <v>223</v>
      </c>
      <c r="AA4" s="609"/>
      <c r="AB4" s="609"/>
      <c r="AC4" s="610"/>
      <c r="AD4" s="608" t="s">
        <v>224</v>
      </c>
      <c r="AE4" s="609"/>
      <c r="AF4" s="609"/>
      <c r="AG4" s="609"/>
      <c r="AH4" s="609"/>
      <c r="AI4" s="609"/>
      <c r="AJ4" s="609"/>
      <c r="AK4" s="610"/>
      <c r="AL4" s="608" t="s">
        <v>223</v>
      </c>
      <c r="AM4" s="609"/>
      <c r="AN4" s="609"/>
      <c r="AO4" s="610"/>
      <c r="AP4" s="614" t="s">
        <v>225</v>
      </c>
      <c r="AQ4" s="614"/>
      <c r="AR4" s="614"/>
      <c r="AS4" s="614"/>
      <c r="AT4" s="614"/>
      <c r="AU4" s="614"/>
      <c r="AV4" s="614"/>
      <c r="AW4" s="614"/>
      <c r="AX4" s="614"/>
      <c r="AY4" s="614"/>
      <c r="AZ4" s="614"/>
      <c r="BA4" s="614"/>
      <c r="BB4" s="614"/>
      <c r="BC4" s="614"/>
      <c r="BD4" s="614"/>
      <c r="BE4" s="614"/>
      <c r="BF4" s="614"/>
      <c r="BG4" s="614" t="s">
        <v>226</v>
      </c>
      <c r="BH4" s="614"/>
      <c r="BI4" s="614"/>
      <c r="BJ4" s="614"/>
      <c r="BK4" s="614"/>
      <c r="BL4" s="614"/>
      <c r="BM4" s="614"/>
      <c r="BN4" s="614"/>
      <c r="BO4" s="614" t="s">
        <v>223</v>
      </c>
      <c r="BP4" s="614"/>
      <c r="BQ4" s="614"/>
      <c r="BR4" s="614"/>
      <c r="BS4" s="614" t="s">
        <v>227</v>
      </c>
      <c r="BT4" s="614"/>
      <c r="BU4" s="614"/>
      <c r="BV4" s="614"/>
      <c r="BW4" s="614"/>
      <c r="BX4" s="614"/>
      <c r="BY4" s="614"/>
      <c r="BZ4" s="614"/>
      <c r="CA4" s="614"/>
      <c r="CB4" s="614"/>
      <c r="CD4" s="611" t="s">
        <v>228</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c r="B5" s="615" t="s">
        <v>229</v>
      </c>
      <c r="C5" s="616"/>
      <c r="D5" s="616"/>
      <c r="E5" s="616"/>
      <c r="F5" s="616"/>
      <c r="G5" s="616"/>
      <c r="H5" s="616"/>
      <c r="I5" s="616"/>
      <c r="J5" s="616"/>
      <c r="K5" s="616"/>
      <c r="L5" s="616"/>
      <c r="M5" s="616"/>
      <c r="N5" s="616"/>
      <c r="O5" s="616"/>
      <c r="P5" s="616"/>
      <c r="Q5" s="617"/>
      <c r="R5" s="618">
        <v>6958701</v>
      </c>
      <c r="S5" s="619"/>
      <c r="T5" s="619"/>
      <c r="U5" s="619"/>
      <c r="V5" s="619"/>
      <c r="W5" s="619"/>
      <c r="X5" s="619"/>
      <c r="Y5" s="620"/>
      <c r="Z5" s="621">
        <v>16.399999999999999</v>
      </c>
      <c r="AA5" s="621"/>
      <c r="AB5" s="621"/>
      <c r="AC5" s="621"/>
      <c r="AD5" s="622">
        <v>6958701</v>
      </c>
      <c r="AE5" s="622"/>
      <c r="AF5" s="622"/>
      <c r="AG5" s="622"/>
      <c r="AH5" s="622"/>
      <c r="AI5" s="622"/>
      <c r="AJ5" s="622"/>
      <c r="AK5" s="622"/>
      <c r="AL5" s="623">
        <v>43.9</v>
      </c>
      <c r="AM5" s="624"/>
      <c r="AN5" s="624"/>
      <c r="AO5" s="625"/>
      <c r="AP5" s="615" t="s">
        <v>230</v>
      </c>
      <c r="AQ5" s="616"/>
      <c r="AR5" s="616"/>
      <c r="AS5" s="616"/>
      <c r="AT5" s="616"/>
      <c r="AU5" s="616"/>
      <c r="AV5" s="616"/>
      <c r="AW5" s="616"/>
      <c r="AX5" s="616"/>
      <c r="AY5" s="616"/>
      <c r="AZ5" s="616"/>
      <c r="BA5" s="616"/>
      <c r="BB5" s="616"/>
      <c r="BC5" s="616"/>
      <c r="BD5" s="616"/>
      <c r="BE5" s="616"/>
      <c r="BF5" s="617"/>
      <c r="BG5" s="629">
        <v>6941698</v>
      </c>
      <c r="BH5" s="630"/>
      <c r="BI5" s="630"/>
      <c r="BJ5" s="630"/>
      <c r="BK5" s="630"/>
      <c r="BL5" s="630"/>
      <c r="BM5" s="630"/>
      <c r="BN5" s="631"/>
      <c r="BO5" s="632">
        <v>99.8</v>
      </c>
      <c r="BP5" s="632"/>
      <c r="BQ5" s="632"/>
      <c r="BR5" s="632"/>
      <c r="BS5" s="633">
        <v>343753</v>
      </c>
      <c r="BT5" s="633"/>
      <c r="BU5" s="633"/>
      <c r="BV5" s="633"/>
      <c r="BW5" s="633"/>
      <c r="BX5" s="633"/>
      <c r="BY5" s="633"/>
      <c r="BZ5" s="633"/>
      <c r="CA5" s="633"/>
      <c r="CB5" s="637"/>
      <c r="CD5" s="611" t="s">
        <v>225</v>
      </c>
      <c r="CE5" s="612"/>
      <c r="CF5" s="612"/>
      <c r="CG5" s="612"/>
      <c r="CH5" s="612"/>
      <c r="CI5" s="612"/>
      <c r="CJ5" s="612"/>
      <c r="CK5" s="612"/>
      <c r="CL5" s="612"/>
      <c r="CM5" s="612"/>
      <c r="CN5" s="612"/>
      <c r="CO5" s="612"/>
      <c r="CP5" s="612"/>
      <c r="CQ5" s="613"/>
      <c r="CR5" s="611" t="s">
        <v>231</v>
      </c>
      <c r="CS5" s="612"/>
      <c r="CT5" s="612"/>
      <c r="CU5" s="612"/>
      <c r="CV5" s="612"/>
      <c r="CW5" s="612"/>
      <c r="CX5" s="612"/>
      <c r="CY5" s="613"/>
      <c r="CZ5" s="611" t="s">
        <v>223</v>
      </c>
      <c r="DA5" s="612"/>
      <c r="DB5" s="612"/>
      <c r="DC5" s="613"/>
      <c r="DD5" s="611" t="s">
        <v>232</v>
      </c>
      <c r="DE5" s="612"/>
      <c r="DF5" s="612"/>
      <c r="DG5" s="612"/>
      <c r="DH5" s="612"/>
      <c r="DI5" s="612"/>
      <c r="DJ5" s="612"/>
      <c r="DK5" s="612"/>
      <c r="DL5" s="612"/>
      <c r="DM5" s="612"/>
      <c r="DN5" s="612"/>
      <c r="DO5" s="612"/>
      <c r="DP5" s="613"/>
      <c r="DQ5" s="611" t="s">
        <v>233</v>
      </c>
      <c r="DR5" s="612"/>
      <c r="DS5" s="612"/>
      <c r="DT5" s="612"/>
      <c r="DU5" s="612"/>
      <c r="DV5" s="612"/>
      <c r="DW5" s="612"/>
      <c r="DX5" s="612"/>
      <c r="DY5" s="612"/>
      <c r="DZ5" s="612"/>
      <c r="EA5" s="612"/>
      <c r="EB5" s="612"/>
      <c r="EC5" s="613"/>
    </row>
    <row r="6" spans="2:143" ht="11.25" customHeight="1">
      <c r="B6" s="626" t="s">
        <v>583</v>
      </c>
      <c r="C6" s="627"/>
      <c r="D6" s="627"/>
      <c r="E6" s="627"/>
      <c r="F6" s="627"/>
      <c r="G6" s="627"/>
      <c r="H6" s="627"/>
      <c r="I6" s="627"/>
      <c r="J6" s="627"/>
      <c r="K6" s="627"/>
      <c r="L6" s="627"/>
      <c r="M6" s="627"/>
      <c r="N6" s="627"/>
      <c r="O6" s="627"/>
      <c r="P6" s="627"/>
      <c r="Q6" s="628"/>
      <c r="R6" s="629">
        <v>317979</v>
      </c>
      <c r="S6" s="630"/>
      <c r="T6" s="630"/>
      <c r="U6" s="630"/>
      <c r="V6" s="630"/>
      <c r="W6" s="630"/>
      <c r="X6" s="630"/>
      <c r="Y6" s="631"/>
      <c r="Z6" s="632">
        <v>0.7</v>
      </c>
      <c r="AA6" s="632"/>
      <c r="AB6" s="632"/>
      <c r="AC6" s="632"/>
      <c r="AD6" s="633">
        <v>317979</v>
      </c>
      <c r="AE6" s="633"/>
      <c r="AF6" s="633"/>
      <c r="AG6" s="633"/>
      <c r="AH6" s="633"/>
      <c r="AI6" s="633"/>
      <c r="AJ6" s="633"/>
      <c r="AK6" s="633"/>
      <c r="AL6" s="634">
        <v>2</v>
      </c>
      <c r="AM6" s="635"/>
      <c r="AN6" s="635"/>
      <c r="AO6" s="636"/>
      <c r="AP6" s="626" t="s">
        <v>234</v>
      </c>
      <c r="AQ6" s="627"/>
      <c r="AR6" s="627"/>
      <c r="AS6" s="627"/>
      <c r="AT6" s="627"/>
      <c r="AU6" s="627"/>
      <c r="AV6" s="627"/>
      <c r="AW6" s="627"/>
      <c r="AX6" s="627"/>
      <c r="AY6" s="627"/>
      <c r="AZ6" s="627"/>
      <c r="BA6" s="627"/>
      <c r="BB6" s="627"/>
      <c r="BC6" s="627"/>
      <c r="BD6" s="627"/>
      <c r="BE6" s="627"/>
      <c r="BF6" s="628"/>
      <c r="BG6" s="629">
        <v>6941698</v>
      </c>
      <c r="BH6" s="630"/>
      <c r="BI6" s="630"/>
      <c r="BJ6" s="630"/>
      <c r="BK6" s="630"/>
      <c r="BL6" s="630"/>
      <c r="BM6" s="630"/>
      <c r="BN6" s="631"/>
      <c r="BO6" s="632">
        <v>99.8</v>
      </c>
      <c r="BP6" s="632"/>
      <c r="BQ6" s="632"/>
      <c r="BR6" s="632"/>
      <c r="BS6" s="633">
        <v>343753</v>
      </c>
      <c r="BT6" s="633"/>
      <c r="BU6" s="633"/>
      <c r="BV6" s="633"/>
      <c r="BW6" s="633"/>
      <c r="BX6" s="633"/>
      <c r="BY6" s="633"/>
      <c r="BZ6" s="633"/>
      <c r="CA6" s="633"/>
      <c r="CB6" s="637"/>
      <c r="CD6" s="640" t="s">
        <v>235</v>
      </c>
      <c r="CE6" s="641"/>
      <c r="CF6" s="641"/>
      <c r="CG6" s="641"/>
      <c r="CH6" s="641"/>
      <c r="CI6" s="641"/>
      <c r="CJ6" s="641"/>
      <c r="CK6" s="641"/>
      <c r="CL6" s="641"/>
      <c r="CM6" s="641"/>
      <c r="CN6" s="641"/>
      <c r="CO6" s="641"/>
      <c r="CP6" s="641"/>
      <c r="CQ6" s="642"/>
      <c r="CR6" s="629">
        <v>199793</v>
      </c>
      <c r="CS6" s="630"/>
      <c r="CT6" s="630"/>
      <c r="CU6" s="630"/>
      <c r="CV6" s="630"/>
      <c r="CW6" s="630"/>
      <c r="CX6" s="630"/>
      <c r="CY6" s="631"/>
      <c r="CZ6" s="623">
        <v>0.5</v>
      </c>
      <c r="DA6" s="624"/>
      <c r="DB6" s="624"/>
      <c r="DC6" s="643"/>
      <c r="DD6" s="638" t="s">
        <v>129</v>
      </c>
      <c r="DE6" s="630"/>
      <c r="DF6" s="630"/>
      <c r="DG6" s="630"/>
      <c r="DH6" s="630"/>
      <c r="DI6" s="630"/>
      <c r="DJ6" s="630"/>
      <c r="DK6" s="630"/>
      <c r="DL6" s="630"/>
      <c r="DM6" s="630"/>
      <c r="DN6" s="630"/>
      <c r="DO6" s="630"/>
      <c r="DP6" s="631"/>
      <c r="DQ6" s="638">
        <v>199793</v>
      </c>
      <c r="DR6" s="630"/>
      <c r="DS6" s="630"/>
      <c r="DT6" s="630"/>
      <c r="DU6" s="630"/>
      <c r="DV6" s="630"/>
      <c r="DW6" s="630"/>
      <c r="DX6" s="630"/>
      <c r="DY6" s="630"/>
      <c r="DZ6" s="630"/>
      <c r="EA6" s="630"/>
      <c r="EB6" s="630"/>
      <c r="EC6" s="639"/>
    </row>
    <row r="7" spans="2:143" ht="11.25" customHeight="1">
      <c r="B7" s="626" t="s">
        <v>237</v>
      </c>
      <c r="C7" s="627"/>
      <c r="D7" s="627"/>
      <c r="E7" s="627"/>
      <c r="F7" s="627"/>
      <c r="G7" s="627"/>
      <c r="H7" s="627"/>
      <c r="I7" s="627"/>
      <c r="J7" s="627"/>
      <c r="K7" s="627"/>
      <c r="L7" s="627"/>
      <c r="M7" s="627"/>
      <c r="N7" s="627"/>
      <c r="O7" s="627"/>
      <c r="P7" s="627"/>
      <c r="Q7" s="628"/>
      <c r="R7" s="629">
        <v>2813</v>
      </c>
      <c r="S7" s="630"/>
      <c r="T7" s="630"/>
      <c r="U7" s="630"/>
      <c r="V7" s="630"/>
      <c r="W7" s="630"/>
      <c r="X7" s="630"/>
      <c r="Y7" s="631"/>
      <c r="Z7" s="632">
        <v>0</v>
      </c>
      <c r="AA7" s="632"/>
      <c r="AB7" s="632"/>
      <c r="AC7" s="632"/>
      <c r="AD7" s="633">
        <v>2813</v>
      </c>
      <c r="AE7" s="633"/>
      <c r="AF7" s="633"/>
      <c r="AG7" s="633"/>
      <c r="AH7" s="633"/>
      <c r="AI7" s="633"/>
      <c r="AJ7" s="633"/>
      <c r="AK7" s="633"/>
      <c r="AL7" s="634">
        <v>0</v>
      </c>
      <c r="AM7" s="635"/>
      <c r="AN7" s="635"/>
      <c r="AO7" s="636"/>
      <c r="AP7" s="626" t="s">
        <v>238</v>
      </c>
      <c r="AQ7" s="627"/>
      <c r="AR7" s="627"/>
      <c r="AS7" s="627"/>
      <c r="AT7" s="627"/>
      <c r="AU7" s="627"/>
      <c r="AV7" s="627"/>
      <c r="AW7" s="627"/>
      <c r="AX7" s="627"/>
      <c r="AY7" s="627"/>
      <c r="AZ7" s="627"/>
      <c r="BA7" s="627"/>
      <c r="BB7" s="627"/>
      <c r="BC7" s="627"/>
      <c r="BD7" s="627"/>
      <c r="BE7" s="627"/>
      <c r="BF7" s="628"/>
      <c r="BG7" s="629">
        <v>2589529</v>
      </c>
      <c r="BH7" s="630"/>
      <c r="BI7" s="630"/>
      <c r="BJ7" s="630"/>
      <c r="BK7" s="630"/>
      <c r="BL7" s="630"/>
      <c r="BM7" s="630"/>
      <c r="BN7" s="631"/>
      <c r="BO7" s="632">
        <v>37.200000000000003</v>
      </c>
      <c r="BP7" s="632"/>
      <c r="BQ7" s="632"/>
      <c r="BR7" s="632"/>
      <c r="BS7" s="633">
        <v>105675</v>
      </c>
      <c r="BT7" s="633"/>
      <c r="BU7" s="633"/>
      <c r="BV7" s="633"/>
      <c r="BW7" s="633"/>
      <c r="BX7" s="633"/>
      <c r="BY7" s="633"/>
      <c r="BZ7" s="633"/>
      <c r="CA7" s="633"/>
      <c r="CB7" s="637"/>
      <c r="CD7" s="644" t="s">
        <v>239</v>
      </c>
      <c r="CE7" s="645"/>
      <c r="CF7" s="645"/>
      <c r="CG7" s="645"/>
      <c r="CH7" s="645"/>
      <c r="CI7" s="645"/>
      <c r="CJ7" s="645"/>
      <c r="CK7" s="645"/>
      <c r="CL7" s="645"/>
      <c r="CM7" s="645"/>
      <c r="CN7" s="645"/>
      <c r="CO7" s="645"/>
      <c r="CP7" s="645"/>
      <c r="CQ7" s="646"/>
      <c r="CR7" s="629">
        <v>8244880</v>
      </c>
      <c r="CS7" s="630"/>
      <c r="CT7" s="630"/>
      <c r="CU7" s="630"/>
      <c r="CV7" s="630"/>
      <c r="CW7" s="630"/>
      <c r="CX7" s="630"/>
      <c r="CY7" s="631"/>
      <c r="CZ7" s="632">
        <v>20.3</v>
      </c>
      <c r="DA7" s="632"/>
      <c r="DB7" s="632"/>
      <c r="DC7" s="632"/>
      <c r="DD7" s="638">
        <v>674716</v>
      </c>
      <c r="DE7" s="630"/>
      <c r="DF7" s="630"/>
      <c r="DG7" s="630"/>
      <c r="DH7" s="630"/>
      <c r="DI7" s="630"/>
      <c r="DJ7" s="630"/>
      <c r="DK7" s="630"/>
      <c r="DL7" s="630"/>
      <c r="DM7" s="630"/>
      <c r="DN7" s="630"/>
      <c r="DO7" s="630"/>
      <c r="DP7" s="631"/>
      <c r="DQ7" s="638">
        <v>3263806</v>
      </c>
      <c r="DR7" s="630"/>
      <c r="DS7" s="630"/>
      <c r="DT7" s="630"/>
      <c r="DU7" s="630"/>
      <c r="DV7" s="630"/>
      <c r="DW7" s="630"/>
      <c r="DX7" s="630"/>
      <c r="DY7" s="630"/>
      <c r="DZ7" s="630"/>
      <c r="EA7" s="630"/>
      <c r="EB7" s="630"/>
      <c r="EC7" s="639"/>
    </row>
    <row r="8" spans="2:143" ht="11.25" customHeight="1">
      <c r="B8" s="626" t="s">
        <v>240</v>
      </c>
      <c r="C8" s="627"/>
      <c r="D8" s="627"/>
      <c r="E8" s="627"/>
      <c r="F8" s="627"/>
      <c r="G8" s="627"/>
      <c r="H8" s="627"/>
      <c r="I8" s="627"/>
      <c r="J8" s="627"/>
      <c r="K8" s="627"/>
      <c r="L8" s="627"/>
      <c r="M8" s="627"/>
      <c r="N8" s="627"/>
      <c r="O8" s="627"/>
      <c r="P8" s="627"/>
      <c r="Q8" s="628"/>
      <c r="R8" s="629">
        <v>28385</v>
      </c>
      <c r="S8" s="630"/>
      <c r="T8" s="630"/>
      <c r="U8" s="630"/>
      <c r="V8" s="630"/>
      <c r="W8" s="630"/>
      <c r="X8" s="630"/>
      <c r="Y8" s="631"/>
      <c r="Z8" s="632">
        <v>0.1</v>
      </c>
      <c r="AA8" s="632"/>
      <c r="AB8" s="632"/>
      <c r="AC8" s="632"/>
      <c r="AD8" s="633">
        <v>28385</v>
      </c>
      <c r="AE8" s="633"/>
      <c r="AF8" s="633"/>
      <c r="AG8" s="633"/>
      <c r="AH8" s="633"/>
      <c r="AI8" s="633"/>
      <c r="AJ8" s="633"/>
      <c r="AK8" s="633"/>
      <c r="AL8" s="634">
        <v>0.2</v>
      </c>
      <c r="AM8" s="635"/>
      <c r="AN8" s="635"/>
      <c r="AO8" s="636"/>
      <c r="AP8" s="626" t="s">
        <v>241</v>
      </c>
      <c r="AQ8" s="627"/>
      <c r="AR8" s="627"/>
      <c r="AS8" s="627"/>
      <c r="AT8" s="627"/>
      <c r="AU8" s="627"/>
      <c r="AV8" s="627"/>
      <c r="AW8" s="627"/>
      <c r="AX8" s="627"/>
      <c r="AY8" s="627"/>
      <c r="AZ8" s="627"/>
      <c r="BA8" s="627"/>
      <c r="BB8" s="627"/>
      <c r="BC8" s="627"/>
      <c r="BD8" s="627"/>
      <c r="BE8" s="627"/>
      <c r="BF8" s="628"/>
      <c r="BG8" s="629">
        <v>88236</v>
      </c>
      <c r="BH8" s="630"/>
      <c r="BI8" s="630"/>
      <c r="BJ8" s="630"/>
      <c r="BK8" s="630"/>
      <c r="BL8" s="630"/>
      <c r="BM8" s="630"/>
      <c r="BN8" s="631"/>
      <c r="BO8" s="632">
        <v>1.3</v>
      </c>
      <c r="BP8" s="632"/>
      <c r="BQ8" s="632"/>
      <c r="BR8" s="632"/>
      <c r="BS8" s="633" t="s">
        <v>129</v>
      </c>
      <c r="BT8" s="633"/>
      <c r="BU8" s="633"/>
      <c r="BV8" s="633"/>
      <c r="BW8" s="633"/>
      <c r="BX8" s="633"/>
      <c r="BY8" s="633"/>
      <c r="BZ8" s="633"/>
      <c r="CA8" s="633"/>
      <c r="CB8" s="637"/>
      <c r="CD8" s="644" t="s">
        <v>242</v>
      </c>
      <c r="CE8" s="645"/>
      <c r="CF8" s="645"/>
      <c r="CG8" s="645"/>
      <c r="CH8" s="645"/>
      <c r="CI8" s="645"/>
      <c r="CJ8" s="645"/>
      <c r="CK8" s="645"/>
      <c r="CL8" s="645"/>
      <c r="CM8" s="645"/>
      <c r="CN8" s="645"/>
      <c r="CO8" s="645"/>
      <c r="CP8" s="645"/>
      <c r="CQ8" s="646"/>
      <c r="CR8" s="629">
        <v>10411918</v>
      </c>
      <c r="CS8" s="630"/>
      <c r="CT8" s="630"/>
      <c r="CU8" s="630"/>
      <c r="CV8" s="630"/>
      <c r="CW8" s="630"/>
      <c r="CX8" s="630"/>
      <c r="CY8" s="631"/>
      <c r="CZ8" s="632">
        <v>25.6</v>
      </c>
      <c r="DA8" s="632"/>
      <c r="DB8" s="632"/>
      <c r="DC8" s="632"/>
      <c r="DD8" s="638">
        <v>486330</v>
      </c>
      <c r="DE8" s="630"/>
      <c r="DF8" s="630"/>
      <c r="DG8" s="630"/>
      <c r="DH8" s="630"/>
      <c r="DI8" s="630"/>
      <c r="DJ8" s="630"/>
      <c r="DK8" s="630"/>
      <c r="DL8" s="630"/>
      <c r="DM8" s="630"/>
      <c r="DN8" s="630"/>
      <c r="DO8" s="630"/>
      <c r="DP8" s="631"/>
      <c r="DQ8" s="638">
        <v>4764959</v>
      </c>
      <c r="DR8" s="630"/>
      <c r="DS8" s="630"/>
      <c r="DT8" s="630"/>
      <c r="DU8" s="630"/>
      <c r="DV8" s="630"/>
      <c r="DW8" s="630"/>
      <c r="DX8" s="630"/>
      <c r="DY8" s="630"/>
      <c r="DZ8" s="630"/>
      <c r="EA8" s="630"/>
      <c r="EB8" s="630"/>
      <c r="EC8" s="639"/>
    </row>
    <row r="9" spans="2:143" ht="11.25" customHeight="1">
      <c r="B9" s="626" t="s">
        <v>243</v>
      </c>
      <c r="C9" s="627"/>
      <c r="D9" s="627"/>
      <c r="E9" s="627"/>
      <c r="F9" s="627"/>
      <c r="G9" s="627"/>
      <c r="H9" s="627"/>
      <c r="I9" s="627"/>
      <c r="J9" s="627"/>
      <c r="K9" s="627"/>
      <c r="L9" s="627"/>
      <c r="M9" s="627"/>
      <c r="N9" s="627"/>
      <c r="O9" s="627"/>
      <c r="P9" s="627"/>
      <c r="Q9" s="628"/>
      <c r="R9" s="629">
        <v>33140</v>
      </c>
      <c r="S9" s="630"/>
      <c r="T9" s="630"/>
      <c r="U9" s="630"/>
      <c r="V9" s="630"/>
      <c r="W9" s="630"/>
      <c r="X9" s="630"/>
      <c r="Y9" s="631"/>
      <c r="Z9" s="632">
        <v>0.1</v>
      </c>
      <c r="AA9" s="632"/>
      <c r="AB9" s="632"/>
      <c r="AC9" s="632"/>
      <c r="AD9" s="633">
        <v>33140</v>
      </c>
      <c r="AE9" s="633"/>
      <c r="AF9" s="633"/>
      <c r="AG9" s="633"/>
      <c r="AH9" s="633"/>
      <c r="AI9" s="633"/>
      <c r="AJ9" s="633"/>
      <c r="AK9" s="633"/>
      <c r="AL9" s="634">
        <v>0.2</v>
      </c>
      <c r="AM9" s="635"/>
      <c r="AN9" s="635"/>
      <c r="AO9" s="636"/>
      <c r="AP9" s="626" t="s">
        <v>244</v>
      </c>
      <c r="AQ9" s="627"/>
      <c r="AR9" s="627"/>
      <c r="AS9" s="627"/>
      <c r="AT9" s="627"/>
      <c r="AU9" s="627"/>
      <c r="AV9" s="627"/>
      <c r="AW9" s="627"/>
      <c r="AX9" s="627"/>
      <c r="AY9" s="627"/>
      <c r="AZ9" s="627"/>
      <c r="BA9" s="627"/>
      <c r="BB9" s="627"/>
      <c r="BC9" s="627"/>
      <c r="BD9" s="627"/>
      <c r="BE9" s="627"/>
      <c r="BF9" s="628"/>
      <c r="BG9" s="629">
        <v>1957166</v>
      </c>
      <c r="BH9" s="630"/>
      <c r="BI9" s="630"/>
      <c r="BJ9" s="630"/>
      <c r="BK9" s="630"/>
      <c r="BL9" s="630"/>
      <c r="BM9" s="630"/>
      <c r="BN9" s="631"/>
      <c r="BO9" s="632">
        <v>28.1</v>
      </c>
      <c r="BP9" s="632"/>
      <c r="BQ9" s="632"/>
      <c r="BR9" s="632"/>
      <c r="BS9" s="633" t="s">
        <v>584</v>
      </c>
      <c r="BT9" s="633"/>
      <c r="BU9" s="633"/>
      <c r="BV9" s="633"/>
      <c r="BW9" s="633"/>
      <c r="BX9" s="633"/>
      <c r="BY9" s="633"/>
      <c r="BZ9" s="633"/>
      <c r="CA9" s="633"/>
      <c r="CB9" s="637"/>
      <c r="CD9" s="644" t="s">
        <v>245</v>
      </c>
      <c r="CE9" s="645"/>
      <c r="CF9" s="645"/>
      <c r="CG9" s="645"/>
      <c r="CH9" s="645"/>
      <c r="CI9" s="645"/>
      <c r="CJ9" s="645"/>
      <c r="CK9" s="645"/>
      <c r="CL9" s="645"/>
      <c r="CM9" s="645"/>
      <c r="CN9" s="645"/>
      <c r="CO9" s="645"/>
      <c r="CP9" s="645"/>
      <c r="CQ9" s="646"/>
      <c r="CR9" s="629">
        <v>2622840</v>
      </c>
      <c r="CS9" s="630"/>
      <c r="CT9" s="630"/>
      <c r="CU9" s="630"/>
      <c r="CV9" s="630"/>
      <c r="CW9" s="630"/>
      <c r="CX9" s="630"/>
      <c r="CY9" s="631"/>
      <c r="CZ9" s="632">
        <v>6.4</v>
      </c>
      <c r="DA9" s="632"/>
      <c r="DB9" s="632"/>
      <c r="DC9" s="632"/>
      <c r="DD9" s="638">
        <v>88356</v>
      </c>
      <c r="DE9" s="630"/>
      <c r="DF9" s="630"/>
      <c r="DG9" s="630"/>
      <c r="DH9" s="630"/>
      <c r="DI9" s="630"/>
      <c r="DJ9" s="630"/>
      <c r="DK9" s="630"/>
      <c r="DL9" s="630"/>
      <c r="DM9" s="630"/>
      <c r="DN9" s="630"/>
      <c r="DO9" s="630"/>
      <c r="DP9" s="631"/>
      <c r="DQ9" s="638">
        <v>1926932</v>
      </c>
      <c r="DR9" s="630"/>
      <c r="DS9" s="630"/>
      <c r="DT9" s="630"/>
      <c r="DU9" s="630"/>
      <c r="DV9" s="630"/>
      <c r="DW9" s="630"/>
      <c r="DX9" s="630"/>
      <c r="DY9" s="630"/>
      <c r="DZ9" s="630"/>
      <c r="EA9" s="630"/>
      <c r="EB9" s="630"/>
      <c r="EC9" s="639"/>
    </row>
    <row r="10" spans="2:143" ht="11.25" customHeight="1">
      <c r="B10" s="626" t="s">
        <v>246</v>
      </c>
      <c r="C10" s="627"/>
      <c r="D10" s="627"/>
      <c r="E10" s="627"/>
      <c r="F10" s="627"/>
      <c r="G10" s="627"/>
      <c r="H10" s="627"/>
      <c r="I10" s="627"/>
      <c r="J10" s="627"/>
      <c r="K10" s="627"/>
      <c r="L10" s="627"/>
      <c r="M10" s="627"/>
      <c r="N10" s="627"/>
      <c r="O10" s="627"/>
      <c r="P10" s="627"/>
      <c r="Q10" s="628"/>
      <c r="R10" s="629" t="s">
        <v>129</v>
      </c>
      <c r="S10" s="630"/>
      <c r="T10" s="630"/>
      <c r="U10" s="630"/>
      <c r="V10" s="630"/>
      <c r="W10" s="630"/>
      <c r="X10" s="630"/>
      <c r="Y10" s="631"/>
      <c r="Z10" s="632" t="s">
        <v>129</v>
      </c>
      <c r="AA10" s="632"/>
      <c r="AB10" s="632"/>
      <c r="AC10" s="632"/>
      <c r="AD10" s="633" t="s">
        <v>129</v>
      </c>
      <c r="AE10" s="633"/>
      <c r="AF10" s="633"/>
      <c r="AG10" s="633"/>
      <c r="AH10" s="633"/>
      <c r="AI10" s="633"/>
      <c r="AJ10" s="633"/>
      <c r="AK10" s="633"/>
      <c r="AL10" s="634" t="s">
        <v>584</v>
      </c>
      <c r="AM10" s="635"/>
      <c r="AN10" s="635"/>
      <c r="AO10" s="636"/>
      <c r="AP10" s="626" t="s">
        <v>585</v>
      </c>
      <c r="AQ10" s="627"/>
      <c r="AR10" s="627"/>
      <c r="AS10" s="627"/>
      <c r="AT10" s="627"/>
      <c r="AU10" s="627"/>
      <c r="AV10" s="627"/>
      <c r="AW10" s="627"/>
      <c r="AX10" s="627"/>
      <c r="AY10" s="627"/>
      <c r="AZ10" s="627"/>
      <c r="BA10" s="627"/>
      <c r="BB10" s="627"/>
      <c r="BC10" s="627"/>
      <c r="BD10" s="627"/>
      <c r="BE10" s="627"/>
      <c r="BF10" s="628"/>
      <c r="BG10" s="629">
        <v>171973</v>
      </c>
      <c r="BH10" s="630"/>
      <c r="BI10" s="630"/>
      <c r="BJ10" s="630"/>
      <c r="BK10" s="630"/>
      <c r="BL10" s="630"/>
      <c r="BM10" s="630"/>
      <c r="BN10" s="631"/>
      <c r="BO10" s="632">
        <v>2.5</v>
      </c>
      <c r="BP10" s="632"/>
      <c r="BQ10" s="632"/>
      <c r="BR10" s="632"/>
      <c r="BS10" s="633" t="s">
        <v>586</v>
      </c>
      <c r="BT10" s="633"/>
      <c r="BU10" s="633"/>
      <c r="BV10" s="633"/>
      <c r="BW10" s="633"/>
      <c r="BX10" s="633"/>
      <c r="BY10" s="633"/>
      <c r="BZ10" s="633"/>
      <c r="CA10" s="633"/>
      <c r="CB10" s="637"/>
      <c r="CD10" s="644" t="s">
        <v>247</v>
      </c>
      <c r="CE10" s="645"/>
      <c r="CF10" s="645"/>
      <c r="CG10" s="645"/>
      <c r="CH10" s="645"/>
      <c r="CI10" s="645"/>
      <c r="CJ10" s="645"/>
      <c r="CK10" s="645"/>
      <c r="CL10" s="645"/>
      <c r="CM10" s="645"/>
      <c r="CN10" s="645"/>
      <c r="CO10" s="645"/>
      <c r="CP10" s="645"/>
      <c r="CQ10" s="646"/>
      <c r="CR10" s="629">
        <v>43304</v>
      </c>
      <c r="CS10" s="630"/>
      <c r="CT10" s="630"/>
      <c r="CU10" s="630"/>
      <c r="CV10" s="630"/>
      <c r="CW10" s="630"/>
      <c r="CX10" s="630"/>
      <c r="CY10" s="631"/>
      <c r="CZ10" s="632">
        <v>0.1</v>
      </c>
      <c r="DA10" s="632"/>
      <c r="DB10" s="632"/>
      <c r="DC10" s="632"/>
      <c r="DD10" s="638" t="s">
        <v>129</v>
      </c>
      <c r="DE10" s="630"/>
      <c r="DF10" s="630"/>
      <c r="DG10" s="630"/>
      <c r="DH10" s="630"/>
      <c r="DI10" s="630"/>
      <c r="DJ10" s="630"/>
      <c r="DK10" s="630"/>
      <c r="DL10" s="630"/>
      <c r="DM10" s="630"/>
      <c r="DN10" s="630"/>
      <c r="DO10" s="630"/>
      <c r="DP10" s="631"/>
      <c r="DQ10" s="638">
        <v>23304</v>
      </c>
      <c r="DR10" s="630"/>
      <c r="DS10" s="630"/>
      <c r="DT10" s="630"/>
      <c r="DU10" s="630"/>
      <c r="DV10" s="630"/>
      <c r="DW10" s="630"/>
      <c r="DX10" s="630"/>
      <c r="DY10" s="630"/>
      <c r="DZ10" s="630"/>
      <c r="EA10" s="630"/>
      <c r="EB10" s="630"/>
      <c r="EC10" s="639"/>
    </row>
    <row r="11" spans="2:143" ht="11.25" customHeight="1">
      <c r="B11" s="626" t="s">
        <v>248</v>
      </c>
      <c r="C11" s="627"/>
      <c r="D11" s="627"/>
      <c r="E11" s="627"/>
      <c r="F11" s="627"/>
      <c r="G11" s="627"/>
      <c r="H11" s="627"/>
      <c r="I11" s="627"/>
      <c r="J11" s="627"/>
      <c r="K11" s="627"/>
      <c r="L11" s="627"/>
      <c r="M11" s="627"/>
      <c r="N11" s="627"/>
      <c r="O11" s="627"/>
      <c r="P11" s="627"/>
      <c r="Q11" s="628"/>
      <c r="R11" s="629">
        <v>1247803</v>
      </c>
      <c r="S11" s="630"/>
      <c r="T11" s="630"/>
      <c r="U11" s="630"/>
      <c r="V11" s="630"/>
      <c r="W11" s="630"/>
      <c r="X11" s="630"/>
      <c r="Y11" s="631"/>
      <c r="Z11" s="634">
        <v>2.9</v>
      </c>
      <c r="AA11" s="635"/>
      <c r="AB11" s="635"/>
      <c r="AC11" s="647"/>
      <c r="AD11" s="638">
        <v>1247803</v>
      </c>
      <c r="AE11" s="630"/>
      <c r="AF11" s="630"/>
      <c r="AG11" s="630"/>
      <c r="AH11" s="630"/>
      <c r="AI11" s="630"/>
      <c r="AJ11" s="630"/>
      <c r="AK11" s="631"/>
      <c r="AL11" s="634">
        <v>7.9</v>
      </c>
      <c r="AM11" s="635"/>
      <c r="AN11" s="635"/>
      <c r="AO11" s="636"/>
      <c r="AP11" s="626" t="s">
        <v>249</v>
      </c>
      <c r="AQ11" s="627"/>
      <c r="AR11" s="627"/>
      <c r="AS11" s="627"/>
      <c r="AT11" s="627"/>
      <c r="AU11" s="627"/>
      <c r="AV11" s="627"/>
      <c r="AW11" s="627"/>
      <c r="AX11" s="627"/>
      <c r="AY11" s="627"/>
      <c r="AZ11" s="627"/>
      <c r="BA11" s="627"/>
      <c r="BB11" s="627"/>
      <c r="BC11" s="627"/>
      <c r="BD11" s="627"/>
      <c r="BE11" s="627"/>
      <c r="BF11" s="628"/>
      <c r="BG11" s="629">
        <v>372154</v>
      </c>
      <c r="BH11" s="630"/>
      <c r="BI11" s="630"/>
      <c r="BJ11" s="630"/>
      <c r="BK11" s="630"/>
      <c r="BL11" s="630"/>
      <c r="BM11" s="630"/>
      <c r="BN11" s="631"/>
      <c r="BO11" s="632">
        <v>5.3</v>
      </c>
      <c r="BP11" s="632"/>
      <c r="BQ11" s="632"/>
      <c r="BR11" s="632"/>
      <c r="BS11" s="633">
        <v>105675</v>
      </c>
      <c r="BT11" s="633"/>
      <c r="BU11" s="633"/>
      <c r="BV11" s="633"/>
      <c r="BW11" s="633"/>
      <c r="BX11" s="633"/>
      <c r="BY11" s="633"/>
      <c r="BZ11" s="633"/>
      <c r="CA11" s="633"/>
      <c r="CB11" s="637"/>
      <c r="CD11" s="644" t="s">
        <v>250</v>
      </c>
      <c r="CE11" s="645"/>
      <c r="CF11" s="645"/>
      <c r="CG11" s="645"/>
      <c r="CH11" s="645"/>
      <c r="CI11" s="645"/>
      <c r="CJ11" s="645"/>
      <c r="CK11" s="645"/>
      <c r="CL11" s="645"/>
      <c r="CM11" s="645"/>
      <c r="CN11" s="645"/>
      <c r="CO11" s="645"/>
      <c r="CP11" s="645"/>
      <c r="CQ11" s="646"/>
      <c r="CR11" s="629">
        <v>1962838</v>
      </c>
      <c r="CS11" s="630"/>
      <c r="CT11" s="630"/>
      <c r="CU11" s="630"/>
      <c r="CV11" s="630"/>
      <c r="CW11" s="630"/>
      <c r="CX11" s="630"/>
      <c r="CY11" s="631"/>
      <c r="CZ11" s="632">
        <v>4.8</v>
      </c>
      <c r="DA11" s="632"/>
      <c r="DB11" s="632"/>
      <c r="DC11" s="632"/>
      <c r="DD11" s="638">
        <v>805552</v>
      </c>
      <c r="DE11" s="630"/>
      <c r="DF11" s="630"/>
      <c r="DG11" s="630"/>
      <c r="DH11" s="630"/>
      <c r="DI11" s="630"/>
      <c r="DJ11" s="630"/>
      <c r="DK11" s="630"/>
      <c r="DL11" s="630"/>
      <c r="DM11" s="630"/>
      <c r="DN11" s="630"/>
      <c r="DO11" s="630"/>
      <c r="DP11" s="631"/>
      <c r="DQ11" s="638">
        <v>901340</v>
      </c>
      <c r="DR11" s="630"/>
      <c r="DS11" s="630"/>
      <c r="DT11" s="630"/>
      <c r="DU11" s="630"/>
      <c r="DV11" s="630"/>
      <c r="DW11" s="630"/>
      <c r="DX11" s="630"/>
      <c r="DY11" s="630"/>
      <c r="DZ11" s="630"/>
      <c r="EA11" s="630"/>
      <c r="EB11" s="630"/>
      <c r="EC11" s="639"/>
    </row>
    <row r="12" spans="2:143" ht="11.25" customHeight="1">
      <c r="B12" s="626" t="s">
        <v>251</v>
      </c>
      <c r="C12" s="627"/>
      <c r="D12" s="627"/>
      <c r="E12" s="627"/>
      <c r="F12" s="627"/>
      <c r="G12" s="627"/>
      <c r="H12" s="627"/>
      <c r="I12" s="627"/>
      <c r="J12" s="627"/>
      <c r="K12" s="627"/>
      <c r="L12" s="627"/>
      <c r="M12" s="627"/>
      <c r="N12" s="627"/>
      <c r="O12" s="627"/>
      <c r="P12" s="627"/>
      <c r="Q12" s="628"/>
      <c r="R12" s="629">
        <v>24987</v>
      </c>
      <c r="S12" s="630"/>
      <c r="T12" s="630"/>
      <c r="U12" s="630"/>
      <c r="V12" s="630"/>
      <c r="W12" s="630"/>
      <c r="X12" s="630"/>
      <c r="Y12" s="631"/>
      <c r="Z12" s="632">
        <v>0.1</v>
      </c>
      <c r="AA12" s="632"/>
      <c r="AB12" s="632"/>
      <c r="AC12" s="632"/>
      <c r="AD12" s="633">
        <v>24987</v>
      </c>
      <c r="AE12" s="633"/>
      <c r="AF12" s="633"/>
      <c r="AG12" s="633"/>
      <c r="AH12" s="633"/>
      <c r="AI12" s="633"/>
      <c r="AJ12" s="633"/>
      <c r="AK12" s="633"/>
      <c r="AL12" s="634">
        <v>0.2</v>
      </c>
      <c r="AM12" s="635"/>
      <c r="AN12" s="635"/>
      <c r="AO12" s="636"/>
      <c r="AP12" s="626" t="s">
        <v>252</v>
      </c>
      <c r="AQ12" s="627"/>
      <c r="AR12" s="627"/>
      <c r="AS12" s="627"/>
      <c r="AT12" s="627"/>
      <c r="AU12" s="627"/>
      <c r="AV12" s="627"/>
      <c r="AW12" s="627"/>
      <c r="AX12" s="627"/>
      <c r="AY12" s="627"/>
      <c r="AZ12" s="627"/>
      <c r="BA12" s="627"/>
      <c r="BB12" s="627"/>
      <c r="BC12" s="627"/>
      <c r="BD12" s="627"/>
      <c r="BE12" s="627"/>
      <c r="BF12" s="628"/>
      <c r="BG12" s="629">
        <v>3685025</v>
      </c>
      <c r="BH12" s="630"/>
      <c r="BI12" s="630"/>
      <c r="BJ12" s="630"/>
      <c r="BK12" s="630"/>
      <c r="BL12" s="630"/>
      <c r="BM12" s="630"/>
      <c r="BN12" s="631"/>
      <c r="BO12" s="632">
        <v>53</v>
      </c>
      <c r="BP12" s="632"/>
      <c r="BQ12" s="632"/>
      <c r="BR12" s="632"/>
      <c r="BS12" s="633">
        <v>238078</v>
      </c>
      <c r="BT12" s="633"/>
      <c r="BU12" s="633"/>
      <c r="BV12" s="633"/>
      <c r="BW12" s="633"/>
      <c r="BX12" s="633"/>
      <c r="BY12" s="633"/>
      <c r="BZ12" s="633"/>
      <c r="CA12" s="633"/>
      <c r="CB12" s="637"/>
      <c r="CD12" s="644" t="s">
        <v>253</v>
      </c>
      <c r="CE12" s="645"/>
      <c r="CF12" s="645"/>
      <c r="CG12" s="645"/>
      <c r="CH12" s="645"/>
      <c r="CI12" s="645"/>
      <c r="CJ12" s="645"/>
      <c r="CK12" s="645"/>
      <c r="CL12" s="645"/>
      <c r="CM12" s="645"/>
      <c r="CN12" s="645"/>
      <c r="CO12" s="645"/>
      <c r="CP12" s="645"/>
      <c r="CQ12" s="646"/>
      <c r="CR12" s="629">
        <v>477185</v>
      </c>
      <c r="CS12" s="630"/>
      <c r="CT12" s="630"/>
      <c r="CU12" s="630"/>
      <c r="CV12" s="630"/>
      <c r="CW12" s="630"/>
      <c r="CX12" s="630"/>
      <c r="CY12" s="631"/>
      <c r="CZ12" s="632">
        <v>1.2</v>
      </c>
      <c r="DA12" s="632"/>
      <c r="DB12" s="632"/>
      <c r="DC12" s="632"/>
      <c r="DD12" s="638">
        <v>23613</v>
      </c>
      <c r="DE12" s="630"/>
      <c r="DF12" s="630"/>
      <c r="DG12" s="630"/>
      <c r="DH12" s="630"/>
      <c r="DI12" s="630"/>
      <c r="DJ12" s="630"/>
      <c r="DK12" s="630"/>
      <c r="DL12" s="630"/>
      <c r="DM12" s="630"/>
      <c r="DN12" s="630"/>
      <c r="DO12" s="630"/>
      <c r="DP12" s="631"/>
      <c r="DQ12" s="638">
        <v>286496</v>
      </c>
      <c r="DR12" s="630"/>
      <c r="DS12" s="630"/>
      <c r="DT12" s="630"/>
      <c r="DU12" s="630"/>
      <c r="DV12" s="630"/>
      <c r="DW12" s="630"/>
      <c r="DX12" s="630"/>
      <c r="DY12" s="630"/>
      <c r="DZ12" s="630"/>
      <c r="EA12" s="630"/>
      <c r="EB12" s="630"/>
      <c r="EC12" s="639"/>
    </row>
    <row r="13" spans="2:143" ht="11.25" customHeight="1">
      <c r="B13" s="626" t="s">
        <v>254</v>
      </c>
      <c r="C13" s="627"/>
      <c r="D13" s="627"/>
      <c r="E13" s="627"/>
      <c r="F13" s="627"/>
      <c r="G13" s="627"/>
      <c r="H13" s="627"/>
      <c r="I13" s="627"/>
      <c r="J13" s="627"/>
      <c r="K13" s="627"/>
      <c r="L13" s="627"/>
      <c r="M13" s="627"/>
      <c r="N13" s="627"/>
      <c r="O13" s="627"/>
      <c r="P13" s="627"/>
      <c r="Q13" s="628"/>
      <c r="R13" s="629" t="s">
        <v>584</v>
      </c>
      <c r="S13" s="630"/>
      <c r="T13" s="630"/>
      <c r="U13" s="630"/>
      <c r="V13" s="630"/>
      <c r="W13" s="630"/>
      <c r="X13" s="630"/>
      <c r="Y13" s="631"/>
      <c r="Z13" s="632" t="s">
        <v>584</v>
      </c>
      <c r="AA13" s="632"/>
      <c r="AB13" s="632"/>
      <c r="AC13" s="632"/>
      <c r="AD13" s="633" t="s">
        <v>129</v>
      </c>
      <c r="AE13" s="633"/>
      <c r="AF13" s="633"/>
      <c r="AG13" s="633"/>
      <c r="AH13" s="633"/>
      <c r="AI13" s="633"/>
      <c r="AJ13" s="633"/>
      <c r="AK13" s="633"/>
      <c r="AL13" s="634" t="s">
        <v>129</v>
      </c>
      <c r="AM13" s="635"/>
      <c r="AN13" s="635"/>
      <c r="AO13" s="636"/>
      <c r="AP13" s="626" t="s">
        <v>255</v>
      </c>
      <c r="AQ13" s="627"/>
      <c r="AR13" s="627"/>
      <c r="AS13" s="627"/>
      <c r="AT13" s="627"/>
      <c r="AU13" s="627"/>
      <c r="AV13" s="627"/>
      <c r="AW13" s="627"/>
      <c r="AX13" s="627"/>
      <c r="AY13" s="627"/>
      <c r="AZ13" s="627"/>
      <c r="BA13" s="627"/>
      <c r="BB13" s="627"/>
      <c r="BC13" s="627"/>
      <c r="BD13" s="627"/>
      <c r="BE13" s="627"/>
      <c r="BF13" s="628"/>
      <c r="BG13" s="629">
        <v>3672448</v>
      </c>
      <c r="BH13" s="630"/>
      <c r="BI13" s="630"/>
      <c r="BJ13" s="630"/>
      <c r="BK13" s="630"/>
      <c r="BL13" s="630"/>
      <c r="BM13" s="630"/>
      <c r="BN13" s="631"/>
      <c r="BO13" s="632">
        <v>52.8</v>
      </c>
      <c r="BP13" s="632"/>
      <c r="BQ13" s="632"/>
      <c r="BR13" s="632"/>
      <c r="BS13" s="633">
        <v>238078</v>
      </c>
      <c r="BT13" s="633"/>
      <c r="BU13" s="633"/>
      <c r="BV13" s="633"/>
      <c r="BW13" s="633"/>
      <c r="BX13" s="633"/>
      <c r="BY13" s="633"/>
      <c r="BZ13" s="633"/>
      <c r="CA13" s="633"/>
      <c r="CB13" s="637"/>
      <c r="CD13" s="644" t="s">
        <v>256</v>
      </c>
      <c r="CE13" s="645"/>
      <c r="CF13" s="645"/>
      <c r="CG13" s="645"/>
      <c r="CH13" s="645"/>
      <c r="CI13" s="645"/>
      <c r="CJ13" s="645"/>
      <c r="CK13" s="645"/>
      <c r="CL13" s="645"/>
      <c r="CM13" s="645"/>
      <c r="CN13" s="645"/>
      <c r="CO13" s="645"/>
      <c r="CP13" s="645"/>
      <c r="CQ13" s="646"/>
      <c r="CR13" s="629">
        <v>2767455</v>
      </c>
      <c r="CS13" s="630"/>
      <c r="CT13" s="630"/>
      <c r="CU13" s="630"/>
      <c r="CV13" s="630"/>
      <c r="CW13" s="630"/>
      <c r="CX13" s="630"/>
      <c r="CY13" s="631"/>
      <c r="CZ13" s="632">
        <v>6.8</v>
      </c>
      <c r="DA13" s="632"/>
      <c r="DB13" s="632"/>
      <c r="DC13" s="632"/>
      <c r="DD13" s="638">
        <v>1344639</v>
      </c>
      <c r="DE13" s="630"/>
      <c r="DF13" s="630"/>
      <c r="DG13" s="630"/>
      <c r="DH13" s="630"/>
      <c r="DI13" s="630"/>
      <c r="DJ13" s="630"/>
      <c r="DK13" s="630"/>
      <c r="DL13" s="630"/>
      <c r="DM13" s="630"/>
      <c r="DN13" s="630"/>
      <c r="DO13" s="630"/>
      <c r="DP13" s="631"/>
      <c r="DQ13" s="638">
        <v>1492966</v>
      </c>
      <c r="DR13" s="630"/>
      <c r="DS13" s="630"/>
      <c r="DT13" s="630"/>
      <c r="DU13" s="630"/>
      <c r="DV13" s="630"/>
      <c r="DW13" s="630"/>
      <c r="DX13" s="630"/>
      <c r="DY13" s="630"/>
      <c r="DZ13" s="630"/>
      <c r="EA13" s="630"/>
      <c r="EB13" s="630"/>
      <c r="EC13" s="639"/>
    </row>
    <row r="14" spans="2:143" ht="11.25" customHeight="1">
      <c r="B14" s="626" t="s">
        <v>257</v>
      </c>
      <c r="C14" s="627"/>
      <c r="D14" s="627"/>
      <c r="E14" s="627"/>
      <c r="F14" s="627"/>
      <c r="G14" s="627"/>
      <c r="H14" s="627"/>
      <c r="I14" s="627"/>
      <c r="J14" s="627"/>
      <c r="K14" s="627"/>
      <c r="L14" s="627"/>
      <c r="M14" s="627"/>
      <c r="N14" s="627"/>
      <c r="O14" s="627"/>
      <c r="P14" s="627"/>
      <c r="Q14" s="628"/>
      <c r="R14" s="629" t="s">
        <v>129</v>
      </c>
      <c r="S14" s="630"/>
      <c r="T14" s="630"/>
      <c r="U14" s="630"/>
      <c r="V14" s="630"/>
      <c r="W14" s="630"/>
      <c r="X14" s="630"/>
      <c r="Y14" s="631"/>
      <c r="Z14" s="632" t="s">
        <v>129</v>
      </c>
      <c r="AA14" s="632"/>
      <c r="AB14" s="632"/>
      <c r="AC14" s="632"/>
      <c r="AD14" s="633" t="s">
        <v>129</v>
      </c>
      <c r="AE14" s="633"/>
      <c r="AF14" s="633"/>
      <c r="AG14" s="633"/>
      <c r="AH14" s="633"/>
      <c r="AI14" s="633"/>
      <c r="AJ14" s="633"/>
      <c r="AK14" s="633"/>
      <c r="AL14" s="634" t="s">
        <v>584</v>
      </c>
      <c r="AM14" s="635"/>
      <c r="AN14" s="635"/>
      <c r="AO14" s="636"/>
      <c r="AP14" s="626" t="s">
        <v>587</v>
      </c>
      <c r="AQ14" s="627"/>
      <c r="AR14" s="627"/>
      <c r="AS14" s="627"/>
      <c r="AT14" s="627"/>
      <c r="AU14" s="627"/>
      <c r="AV14" s="627"/>
      <c r="AW14" s="627"/>
      <c r="AX14" s="627"/>
      <c r="AY14" s="627"/>
      <c r="AZ14" s="627"/>
      <c r="BA14" s="627"/>
      <c r="BB14" s="627"/>
      <c r="BC14" s="627"/>
      <c r="BD14" s="627"/>
      <c r="BE14" s="627"/>
      <c r="BF14" s="628"/>
      <c r="BG14" s="629">
        <v>221058</v>
      </c>
      <c r="BH14" s="630"/>
      <c r="BI14" s="630"/>
      <c r="BJ14" s="630"/>
      <c r="BK14" s="630"/>
      <c r="BL14" s="630"/>
      <c r="BM14" s="630"/>
      <c r="BN14" s="631"/>
      <c r="BO14" s="632">
        <v>3.2</v>
      </c>
      <c r="BP14" s="632"/>
      <c r="BQ14" s="632"/>
      <c r="BR14" s="632"/>
      <c r="BS14" s="633" t="s">
        <v>129</v>
      </c>
      <c r="BT14" s="633"/>
      <c r="BU14" s="633"/>
      <c r="BV14" s="633"/>
      <c r="BW14" s="633"/>
      <c r="BX14" s="633"/>
      <c r="BY14" s="633"/>
      <c r="BZ14" s="633"/>
      <c r="CA14" s="633"/>
      <c r="CB14" s="637"/>
      <c r="CD14" s="644" t="s">
        <v>258</v>
      </c>
      <c r="CE14" s="645"/>
      <c r="CF14" s="645"/>
      <c r="CG14" s="645"/>
      <c r="CH14" s="645"/>
      <c r="CI14" s="645"/>
      <c r="CJ14" s="645"/>
      <c r="CK14" s="645"/>
      <c r="CL14" s="645"/>
      <c r="CM14" s="645"/>
      <c r="CN14" s="645"/>
      <c r="CO14" s="645"/>
      <c r="CP14" s="645"/>
      <c r="CQ14" s="646"/>
      <c r="CR14" s="629">
        <v>900158</v>
      </c>
      <c r="CS14" s="630"/>
      <c r="CT14" s="630"/>
      <c r="CU14" s="630"/>
      <c r="CV14" s="630"/>
      <c r="CW14" s="630"/>
      <c r="CX14" s="630"/>
      <c r="CY14" s="631"/>
      <c r="CZ14" s="632">
        <v>2.2000000000000002</v>
      </c>
      <c r="DA14" s="632"/>
      <c r="DB14" s="632"/>
      <c r="DC14" s="632"/>
      <c r="DD14" s="638">
        <v>85794</v>
      </c>
      <c r="DE14" s="630"/>
      <c r="DF14" s="630"/>
      <c r="DG14" s="630"/>
      <c r="DH14" s="630"/>
      <c r="DI14" s="630"/>
      <c r="DJ14" s="630"/>
      <c r="DK14" s="630"/>
      <c r="DL14" s="630"/>
      <c r="DM14" s="630"/>
      <c r="DN14" s="630"/>
      <c r="DO14" s="630"/>
      <c r="DP14" s="631"/>
      <c r="DQ14" s="638">
        <v>763572</v>
      </c>
      <c r="DR14" s="630"/>
      <c r="DS14" s="630"/>
      <c r="DT14" s="630"/>
      <c r="DU14" s="630"/>
      <c r="DV14" s="630"/>
      <c r="DW14" s="630"/>
      <c r="DX14" s="630"/>
      <c r="DY14" s="630"/>
      <c r="DZ14" s="630"/>
      <c r="EA14" s="630"/>
      <c r="EB14" s="630"/>
      <c r="EC14" s="639"/>
    </row>
    <row r="15" spans="2:143" ht="11.25" customHeight="1">
      <c r="B15" s="626" t="s">
        <v>259</v>
      </c>
      <c r="C15" s="627"/>
      <c r="D15" s="627"/>
      <c r="E15" s="627"/>
      <c r="F15" s="627"/>
      <c r="G15" s="627"/>
      <c r="H15" s="627"/>
      <c r="I15" s="627"/>
      <c r="J15" s="627"/>
      <c r="K15" s="627"/>
      <c r="L15" s="627"/>
      <c r="M15" s="627"/>
      <c r="N15" s="627"/>
      <c r="O15" s="627"/>
      <c r="P15" s="627"/>
      <c r="Q15" s="628"/>
      <c r="R15" s="629" t="s">
        <v>584</v>
      </c>
      <c r="S15" s="630"/>
      <c r="T15" s="630"/>
      <c r="U15" s="630"/>
      <c r="V15" s="630"/>
      <c r="W15" s="630"/>
      <c r="X15" s="630"/>
      <c r="Y15" s="631"/>
      <c r="Z15" s="632" t="s">
        <v>584</v>
      </c>
      <c r="AA15" s="632"/>
      <c r="AB15" s="632"/>
      <c r="AC15" s="632"/>
      <c r="AD15" s="633" t="s">
        <v>129</v>
      </c>
      <c r="AE15" s="633"/>
      <c r="AF15" s="633"/>
      <c r="AG15" s="633"/>
      <c r="AH15" s="633"/>
      <c r="AI15" s="633"/>
      <c r="AJ15" s="633"/>
      <c r="AK15" s="633"/>
      <c r="AL15" s="634" t="s">
        <v>129</v>
      </c>
      <c r="AM15" s="635"/>
      <c r="AN15" s="635"/>
      <c r="AO15" s="636"/>
      <c r="AP15" s="626" t="s">
        <v>588</v>
      </c>
      <c r="AQ15" s="627"/>
      <c r="AR15" s="627"/>
      <c r="AS15" s="627"/>
      <c r="AT15" s="627"/>
      <c r="AU15" s="627"/>
      <c r="AV15" s="627"/>
      <c r="AW15" s="627"/>
      <c r="AX15" s="627"/>
      <c r="AY15" s="627"/>
      <c r="AZ15" s="627"/>
      <c r="BA15" s="627"/>
      <c r="BB15" s="627"/>
      <c r="BC15" s="627"/>
      <c r="BD15" s="627"/>
      <c r="BE15" s="627"/>
      <c r="BF15" s="628"/>
      <c r="BG15" s="629">
        <v>446086</v>
      </c>
      <c r="BH15" s="630"/>
      <c r="BI15" s="630"/>
      <c r="BJ15" s="630"/>
      <c r="BK15" s="630"/>
      <c r="BL15" s="630"/>
      <c r="BM15" s="630"/>
      <c r="BN15" s="631"/>
      <c r="BO15" s="632">
        <v>6.4</v>
      </c>
      <c r="BP15" s="632"/>
      <c r="BQ15" s="632"/>
      <c r="BR15" s="632"/>
      <c r="BS15" s="633" t="s">
        <v>129</v>
      </c>
      <c r="BT15" s="633"/>
      <c r="BU15" s="633"/>
      <c r="BV15" s="633"/>
      <c r="BW15" s="633"/>
      <c r="BX15" s="633"/>
      <c r="BY15" s="633"/>
      <c r="BZ15" s="633"/>
      <c r="CA15" s="633"/>
      <c r="CB15" s="637"/>
      <c r="CD15" s="644" t="s">
        <v>260</v>
      </c>
      <c r="CE15" s="645"/>
      <c r="CF15" s="645"/>
      <c r="CG15" s="645"/>
      <c r="CH15" s="645"/>
      <c r="CI15" s="645"/>
      <c r="CJ15" s="645"/>
      <c r="CK15" s="645"/>
      <c r="CL15" s="645"/>
      <c r="CM15" s="645"/>
      <c r="CN15" s="645"/>
      <c r="CO15" s="645"/>
      <c r="CP15" s="645"/>
      <c r="CQ15" s="646"/>
      <c r="CR15" s="629">
        <v>2249999</v>
      </c>
      <c r="CS15" s="630"/>
      <c r="CT15" s="630"/>
      <c r="CU15" s="630"/>
      <c r="CV15" s="630"/>
      <c r="CW15" s="630"/>
      <c r="CX15" s="630"/>
      <c r="CY15" s="631"/>
      <c r="CZ15" s="632">
        <v>5.5</v>
      </c>
      <c r="DA15" s="632"/>
      <c r="DB15" s="632"/>
      <c r="DC15" s="632"/>
      <c r="DD15" s="638">
        <v>353389</v>
      </c>
      <c r="DE15" s="630"/>
      <c r="DF15" s="630"/>
      <c r="DG15" s="630"/>
      <c r="DH15" s="630"/>
      <c r="DI15" s="630"/>
      <c r="DJ15" s="630"/>
      <c r="DK15" s="630"/>
      <c r="DL15" s="630"/>
      <c r="DM15" s="630"/>
      <c r="DN15" s="630"/>
      <c r="DO15" s="630"/>
      <c r="DP15" s="631"/>
      <c r="DQ15" s="638">
        <v>1747571</v>
      </c>
      <c r="DR15" s="630"/>
      <c r="DS15" s="630"/>
      <c r="DT15" s="630"/>
      <c r="DU15" s="630"/>
      <c r="DV15" s="630"/>
      <c r="DW15" s="630"/>
      <c r="DX15" s="630"/>
      <c r="DY15" s="630"/>
      <c r="DZ15" s="630"/>
      <c r="EA15" s="630"/>
      <c r="EB15" s="630"/>
      <c r="EC15" s="639"/>
    </row>
    <row r="16" spans="2:143" ht="11.25" customHeight="1">
      <c r="B16" s="626" t="s">
        <v>589</v>
      </c>
      <c r="C16" s="627"/>
      <c r="D16" s="627"/>
      <c r="E16" s="627"/>
      <c r="F16" s="627"/>
      <c r="G16" s="627"/>
      <c r="H16" s="627"/>
      <c r="I16" s="627"/>
      <c r="J16" s="627"/>
      <c r="K16" s="627"/>
      <c r="L16" s="627"/>
      <c r="M16" s="627"/>
      <c r="N16" s="627"/>
      <c r="O16" s="627"/>
      <c r="P16" s="627"/>
      <c r="Q16" s="628"/>
      <c r="R16" s="629">
        <v>35826</v>
      </c>
      <c r="S16" s="630"/>
      <c r="T16" s="630"/>
      <c r="U16" s="630"/>
      <c r="V16" s="630"/>
      <c r="W16" s="630"/>
      <c r="X16" s="630"/>
      <c r="Y16" s="631"/>
      <c r="Z16" s="632">
        <v>0.1</v>
      </c>
      <c r="AA16" s="632"/>
      <c r="AB16" s="632"/>
      <c r="AC16" s="632"/>
      <c r="AD16" s="633">
        <v>35826</v>
      </c>
      <c r="AE16" s="633"/>
      <c r="AF16" s="633"/>
      <c r="AG16" s="633"/>
      <c r="AH16" s="633"/>
      <c r="AI16" s="633"/>
      <c r="AJ16" s="633"/>
      <c r="AK16" s="633"/>
      <c r="AL16" s="634">
        <v>0.2</v>
      </c>
      <c r="AM16" s="635"/>
      <c r="AN16" s="635"/>
      <c r="AO16" s="636"/>
      <c r="AP16" s="626" t="s">
        <v>590</v>
      </c>
      <c r="AQ16" s="627"/>
      <c r="AR16" s="627"/>
      <c r="AS16" s="627"/>
      <c r="AT16" s="627"/>
      <c r="AU16" s="627"/>
      <c r="AV16" s="627"/>
      <c r="AW16" s="627"/>
      <c r="AX16" s="627"/>
      <c r="AY16" s="627"/>
      <c r="AZ16" s="627"/>
      <c r="BA16" s="627"/>
      <c r="BB16" s="627"/>
      <c r="BC16" s="627"/>
      <c r="BD16" s="627"/>
      <c r="BE16" s="627"/>
      <c r="BF16" s="628"/>
      <c r="BG16" s="629" t="s">
        <v>129</v>
      </c>
      <c r="BH16" s="630"/>
      <c r="BI16" s="630"/>
      <c r="BJ16" s="630"/>
      <c r="BK16" s="630"/>
      <c r="BL16" s="630"/>
      <c r="BM16" s="630"/>
      <c r="BN16" s="631"/>
      <c r="BO16" s="632" t="s">
        <v>129</v>
      </c>
      <c r="BP16" s="632"/>
      <c r="BQ16" s="632"/>
      <c r="BR16" s="632"/>
      <c r="BS16" s="633" t="s">
        <v>586</v>
      </c>
      <c r="BT16" s="633"/>
      <c r="BU16" s="633"/>
      <c r="BV16" s="633"/>
      <c r="BW16" s="633"/>
      <c r="BX16" s="633"/>
      <c r="BY16" s="633"/>
      <c r="BZ16" s="633"/>
      <c r="CA16" s="633"/>
      <c r="CB16" s="637"/>
      <c r="CD16" s="644" t="s">
        <v>261</v>
      </c>
      <c r="CE16" s="645"/>
      <c r="CF16" s="645"/>
      <c r="CG16" s="645"/>
      <c r="CH16" s="645"/>
      <c r="CI16" s="645"/>
      <c r="CJ16" s="645"/>
      <c r="CK16" s="645"/>
      <c r="CL16" s="645"/>
      <c r="CM16" s="645"/>
      <c r="CN16" s="645"/>
      <c r="CO16" s="645"/>
      <c r="CP16" s="645"/>
      <c r="CQ16" s="646"/>
      <c r="CR16" s="629">
        <v>6352461</v>
      </c>
      <c r="CS16" s="630"/>
      <c r="CT16" s="630"/>
      <c r="CU16" s="630"/>
      <c r="CV16" s="630"/>
      <c r="CW16" s="630"/>
      <c r="CX16" s="630"/>
      <c r="CY16" s="631"/>
      <c r="CZ16" s="632">
        <v>15.6</v>
      </c>
      <c r="DA16" s="632"/>
      <c r="DB16" s="632"/>
      <c r="DC16" s="632"/>
      <c r="DD16" s="638" t="s">
        <v>129</v>
      </c>
      <c r="DE16" s="630"/>
      <c r="DF16" s="630"/>
      <c r="DG16" s="630"/>
      <c r="DH16" s="630"/>
      <c r="DI16" s="630"/>
      <c r="DJ16" s="630"/>
      <c r="DK16" s="630"/>
      <c r="DL16" s="630"/>
      <c r="DM16" s="630"/>
      <c r="DN16" s="630"/>
      <c r="DO16" s="630"/>
      <c r="DP16" s="631"/>
      <c r="DQ16" s="638" t="s">
        <v>129</v>
      </c>
      <c r="DR16" s="630"/>
      <c r="DS16" s="630"/>
      <c r="DT16" s="630"/>
      <c r="DU16" s="630"/>
      <c r="DV16" s="630"/>
      <c r="DW16" s="630"/>
      <c r="DX16" s="630"/>
      <c r="DY16" s="630"/>
      <c r="DZ16" s="630"/>
      <c r="EA16" s="630"/>
      <c r="EB16" s="630"/>
      <c r="EC16" s="639"/>
    </row>
    <row r="17" spans="2:133" ht="11.25" customHeight="1">
      <c r="B17" s="626" t="s">
        <v>262</v>
      </c>
      <c r="C17" s="627"/>
      <c r="D17" s="627"/>
      <c r="E17" s="627"/>
      <c r="F17" s="627"/>
      <c r="G17" s="627"/>
      <c r="H17" s="627"/>
      <c r="I17" s="627"/>
      <c r="J17" s="627"/>
      <c r="K17" s="627"/>
      <c r="L17" s="627"/>
      <c r="M17" s="627"/>
      <c r="N17" s="627"/>
      <c r="O17" s="627"/>
      <c r="P17" s="627"/>
      <c r="Q17" s="628"/>
      <c r="R17" s="629">
        <v>137279</v>
      </c>
      <c r="S17" s="630"/>
      <c r="T17" s="630"/>
      <c r="U17" s="630"/>
      <c r="V17" s="630"/>
      <c r="W17" s="630"/>
      <c r="X17" s="630"/>
      <c r="Y17" s="631"/>
      <c r="Z17" s="632">
        <v>0.3</v>
      </c>
      <c r="AA17" s="632"/>
      <c r="AB17" s="632"/>
      <c r="AC17" s="632"/>
      <c r="AD17" s="633">
        <v>137279</v>
      </c>
      <c r="AE17" s="633"/>
      <c r="AF17" s="633"/>
      <c r="AG17" s="633"/>
      <c r="AH17" s="633"/>
      <c r="AI17" s="633"/>
      <c r="AJ17" s="633"/>
      <c r="AK17" s="633"/>
      <c r="AL17" s="634">
        <v>0.9</v>
      </c>
      <c r="AM17" s="635"/>
      <c r="AN17" s="635"/>
      <c r="AO17" s="636"/>
      <c r="AP17" s="626" t="s">
        <v>263</v>
      </c>
      <c r="AQ17" s="627"/>
      <c r="AR17" s="627"/>
      <c r="AS17" s="627"/>
      <c r="AT17" s="627"/>
      <c r="AU17" s="627"/>
      <c r="AV17" s="627"/>
      <c r="AW17" s="627"/>
      <c r="AX17" s="627"/>
      <c r="AY17" s="627"/>
      <c r="AZ17" s="627"/>
      <c r="BA17" s="627"/>
      <c r="BB17" s="627"/>
      <c r="BC17" s="627"/>
      <c r="BD17" s="627"/>
      <c r="BE17" s="627"/>
      <c r="BF17" s="628"/>
      <c r="BG17" s="629" t="s">
        <v>129</v>
      </c>
      <c r="BH17" s="630"/>
      <c r="BI17" s="630"/>
      <c r="BJ17" s="630"/>
      <c r="BK17" s="630"/>
      <c r="BL17" s="630"/>
      <c r="BM17" s="630"/>
      <c r="BN17" s="631"/>
      <c r="BO17" s="632" t="s">
        <v>129</v>
      </c>
      <c r="BP17" s="632"/>
      <c r="BQ17" s="632"/>
      <c r="BR17" s="632"/>
      <c r="BS17" s="633" t="s">
        <v>584</v>
      </c>
      <c r="BT17" s="633"/>
      <c r="BU17" s="633"/>
      <c r="BV17" s="633"/>
      <c r="BW17" s="633"/>
      <c r="BX17" s="633"/>
      <c r="BY17" s="633"/>
      <c r="BZ17" s="633"/>
      <c r="CA17" s="633"/>
      <c r="CB17" s="637"/>
      <c r="CD17" s="644" t="s">
        <v>264</v>
      </c>
      <c r="CE17" s="645"/>
      <c r="CF17" s="645"/>
      <c r="CG17" s="645"/>
      <c r="CH17" s="645"/>
      <c r="CI17" s="645"/>
      <c r="CJ17" s="645"/>
      <c r="CK17" s="645"/>
      <c r="CL17" s="645"/>
      <c r="CM17" s="645"/>
      <c r="CN17" s="645"/>
      <c r="CO17" s="645"/>
      <c r="CP17" s="645"/>
      <c r="CQ17" s="646"/>
      <c r="CR17" s="629">
        <v>4475012</v>
      </c>
      <c r="CS17" s="630"/>
      <c r="CT17" s="630"/>
      <c r="CU17" s="630"/>
      <c r="CV17" s="630"/>
      <c r="CW17" s="630"/>
      <c r="CX17" s="630"/>
      <c r="CY17" s="631"/>
      <c r="CZ17" s="632">
        <v>11</v>
      </c>
      <c r="DA17" s="632"/>
      <c r="DB17" s="632"/>
      <c r="DC17" s="632"/>
      <c r="DD17" s="638" t="s">
        <v>129</v>
      </c>
      <c r="DE17" s="630"/>
      <c r="DF17" s="630"/>
      <c r="DG17" s="630"/>
      <c r="DH17" s="630"/>
      <c r="DI17" s="630"/>
      <c r="DJ17" s="630"/>
      <c r="DK17" s="630"/>
      <c r="DL17" s="630"/>
      <c r="DM17" s="630"/>
      <c r="DN17" s="630"/>
      <c r="DO17" s="630"/>
      <c r="DP17" s="631"/>
      <c r="DQ17" s="638">
        <v>4453045</v>
      </c>
      <c r="DR17" s="630"/>
      <c r="DS17" s="630"/>
      <c r="DT17" s="630"/>
      <c r="DU17" s="630"/>
      <c r="DV17" s="630"/>
      <c r="DW17" s="630"/>
      <c r="DX17" s="630"/>
      <c r="DY17" s="630"/>
      <c r="DZ17" s="630"/>
      <c r="EA17" s="630"/>
      <c r="EB17" s="630"/>
      <c r="EC17" s="639"/>
    </row>
    <row r="18" spans="2:133" ht="11.25" customHeight="1">
      <c r="B18" s="626" t="s">
        <v>265</v>
      </c>
      <c r="C18" s="627"/>
      <c r="D18" s="627"/>
      <c r="E18" s="627"/>
      <c r="F18" s="627"/>
      <c r="G18" s="627"/>
      <c r="H18" s="627"/>
      <c r="I18" s="627"/>
      <c r="J18" s="627"/>
      <c r="K18" s="627"/>
      <c r="L18" s="627"/>
      <c r="M18" s="627"/>
      <c r="N18" s="627"/>
      <c r="O18" s="627"/>
      <c r="P18" s="627"/>
      <c r="Q18" s="628"/>
      <c r="R18" s="629">
        <v>175271</v>
      </c>
      <c r="S18" s="630"/>
      <c r="T18" s="630"/>
      <c r="U18" s="630"/>
      <c r="V18" s="630"/>
      <c r="W18" s="630"/>
      <c r="X18" s="630"/>
      <c r="Y18" s="631"/>
      <c r="Z18" s="632">
        <v>0.4</v>
      </c>
      <c r="AA18" s="632"/>
      <c r="AB18" s="632"/>
      <c r="AC18" s="632"/>
      <c r="AD18" s="633">
        <v>175271</v>
      </c>
      <c r="AE18" s="633"/>
      <c r="AF18" s="633"/>
      <c r="AG18" s="633"/>
      <c r="AH18" s="633"/>
      <c r="AI18" s="633"/>
      <c r="AJ18" s="633"/>
      <c r="AK18" s="633"/>
      <c r="AL18" s="634">
        <v>1.1000000238418579</v>
      </c>
      <c r="AM18" s="635"/>
      <c r="AN18" s="635"/>
      <c r="AO18" s="636"/>
      <c r="AP18" s="626" t="s">
        <v>266</v>
      </c>
      <c r="AQ18" s="627"/>
      <c r="AR18" s="627"/>
      <c r="AS18" s="627"/>
      <c r="AT18" s="627"/>
      <c r="AU18" s="627"/>
      <c r="AV18" s="627"/>
      <c r="AW18" s="627"/>
      <c r="AX18" s="627"/>
      <c r="AY18" s="627"/>
      <c r="AZ18" s="627"/>
      <c r="BA18" s="627"/>
      <c r="BB18" s="627"/>
      <c r="BC18" s="627"/>
      <c r="BD18" s="627"/>
      <c r="BE18" s="627"/>
      <c r="BF18" s="628"/>
      <c r="BG18" s="629" t="s">
        <v>129</v>
      </c>
      <c r="BH18" s="630"/>
      <c r="BI18" s="630"/>
      <c r="BJ18" s="630"/>
      <c r="BK18" s="630"/>
      <c r="BL18" s="630"/>
      <c r="BM18" s="630"/>
      <c r="BN18" s="631"/>
      <c r="BO18" s="632" t="s">
        <v>129</v>
      </c>
      <c r="BP18" s="632"/>
      <c r="BQ18" s="632"/>
      <c r="BR18" s="632"/>
      <c r="BS18" s="633" t="s">
        <v>584</v>
      </c>
      <c r="BT18" s="633"/>
      <c r="BU18" s="633"/>
      <c r="BV18" s="633"/>
      <c r="BW18" s="633"/>
      <c r="BX18" s="633"/>
      <c r="BY18" s="633"/>
      <c r="BZ18" s="633"/>
      <c r="CA18" s="633"/>
      <c r="CB18" s="637"/>
      <c r="CD18" s="644" t="s">
        <v>267</v>
      </c>
      <c r="CE18" s="645"/>
      <c r="CF18" s="645"/>
      <c r="CG18" s="645"/>
      <c r="CH18" s="645"/>
      <c r="CI18" s="645"/>
      <c r="CJ18" s="645"/>
      <c r="CK18" s="645"/>
      <c r="CL18" s="645"/>
      <c r="CM18" s="645"/>
      <c r="CN18" s="645"/>
      <c r="CO18" s="645"/>
      <c r="CP18" s="645"/>
      <c r="CQ18" s="646"/>
      <c r="CR18" s="629" t="s">
        <v>129</v>
      </c>
      <c r="CS18" s="630"/>
      <c r="CT18" s="630"/>
      <c r="CU18" s="630"/>
      <c r="CV18" s="630"/>
      <c r="CW18" s="630"/>
      <c r="CX18" s="630"/>
      <c r="CY18" s="631"/>
      <c r="CZ18" s="632" t="s">
        <v>129</v>
      </c>
      <c r="DA18" s="632"/>
      <c r="DB18" s="632"/>
      <c r="DC18" s="632"/>
      <c r="DD18" s="638" t="s">
        <v>129</v>
      </c>
      <c r="DE18" s="630"/>
      <c r="DF18" s="630"/>
      <c r="DG18" s="630"/>
      <c r="DH18" s="630"/>
      <c r="DI18" s="630"/>
      <c r="DJ18" s="630"/>
      <c r="DK18" s="630"/>
      <c r="DL18" s="630"/>
      <c r="DM18" s="630"/>
      <c r="DN18" s="630"/>
      <c r="DO18" s="630"/>
      <c r="DP18" s="631"/>
      <c r="DQ18" s="638" t="s">
        <v>129</v>
      </c>
      <c r="DR18" s="630"/>
      <c r="DS18" s="630"/>
      <c r="DT18" s="630"/>
      <c r="DU18" s="630"/>
      <c r="DV18" s="630"/>
      <c r="DW18" s="630"/>
      <c r="DX18" s="630"/>
      <c r="DY18" s="630"/>
      <c r="DZ18" s="630"/>
      <c r="EA18" s="630"/>
      <c r="EB18" s="630"/>
      <c r="EC18" s="639"/>
    </row>
    <row r="19" spans="2:133" ht="11.25" customHeight="1">
      <c r="B19" s="626" t="s">
        <v>591</v>
      </c>
      <c r="C19" s="627"/>
      <c r="D19" s="627"/>
      <c r="E19" s="627"/>
      <c r="F19" s="627"/>
      <c r="G19" s="627"/>
      <c r="H19" s="627"/>
      <c r="I19" s="627"/>
      <c r="J19" s="627"/>
      <c r="K19" s="627"/>
      <c r="L19" s="627"/>
      <c r="M19" s="627"/>
      <c r="N19" s="627"/>
      <c r="O19" s="627"/>
      <c r="P19" s="627"/>
      <c r="Q19" s="628"/>
      <c r="R19" s="629">
        <v>34026</v>
      </c>
      <c r="S19" s="630"/>
      <c r="T19" s="630"/>
      <c r="U19" s="630"/>
      <c r="V19" s="630"/>
      <c r="W19" s="630"/>
      <c r="X19" s="630"/>
      <c r="Y19" s="631"/>
      <c r="Z19" s="632">
        <v>0.1</v>
      </c>
      <c r="AA19" s="632"/>
      <c r="AB19" s="632"/>
      <c r="AC19" s="632"/>
      <c r="AD19" s="633">
        <v>34026</v>
      </c>
      <c r="AE19" s="633"/>
      <c r="AF19" s="633"/>
      <c r="AG19" s="633"/>
      <c r="AH19" s="633"/>
      <c r="AI19" s="633"/>
      <c r="AJ19" s="633"/>
      <c r="AK19" s="633"/>
      <c r="AL19" s="634">
        <v>0.2</v>
      </c>
      <c r="AM19" s="635"/>
      <c r="AN19" s="635"/>
      <c r="AO19" s="636"/>
      <c r="AP19" s="626" t="s">
        <v>268</v>
      </c>
      <c r="AQ19" s="627"/>
      <c r="AR19" s="627"/>
      <c r="AS19" s="627"/>
      <c r="AT19" s="627"/>
      <c r="AU19" s="627"/>
      <c r="AV19" s="627"/>
      <c r="AW19" s="627"/>
      <c r="AX19" s="627"/>
      <c r="AY19" s="627"/>
      <c r="AZ19" s="627"/>
      <c r="BA19" s="627"/>
      <c r="BB19" s="627"/>
      <c r="BC19" s="627"/>
      <c r="BD19" s="627"/>
      <c r="BE19" s="627"/>
      <c r="BF19" s="628"/>
      <c r="BG19" s="629">
        <v>17003</v>
      </c>
      <c r="BH19" s="630"/>
      <c r="BI19" s="630"/>
      <c r="BJ19" s="630"/>
      <c r="BK19" s="630"/>
      <c r="BL19" s="630"/>
      <c r="BM19" s="630"/>
      <c r="BN19" s="631"/>
      <c r="BO19" s="632">
        <v>0.2</v>
      </c>
      <c r="BP19" s="632"/>
      <c r="BQ19" s="632"/>
      <c r="BR19" s="632"/>
      <c r="BS19" s="633" t="s">
        <v>586</v>
      </c>
      <c r="BT19" s="633"/>
      <c r="BU19" s="633"/>
      <c r="BV19" s="633"/>
      <c r="BW19" s="633"/>
      <c r="BX19" s="633"/>
      <c r="BY19" s="633"/>
      <c r="BZ19" s="633"/>
      <c r="CA19" s="633"/>
      <c r="CB19" s="637"/>
      <c r="CD19" s="644" t="s">
        <v>269</v>
      </c>
      <c r="CE19" s="645"/>
      <c r="CF19" s="645"/>
      <c r="CG19" s="645"/>
      <c r="CH19" s="645"/>
      <c r="CI19" s="645"/>
      <c r="CJ19" s="645"/>
      <c r="CK19" s="645"/>
      <c r="CL19" s="645"/>
      <c r="CM19" s="645"/>
      <c r="CN19" s="645"/>
      <c r="CO19" s="645"/>
      <c r="CP19" s="645"/>
      <c r="CQ19" s="646"/>
      <c r="CR19" s="629" t="s">
        <v>129</v>
      </c>
      <c r="CS19" s="630"/>
      <c r="CT19" s="630"/>
      <c r="CU19" s="630"/>
      <c r="CV19" s="630"/>
      <c r="CW19" s="630"/>
      <c r="CX19" s="630"/>
      <c r="CY19" s="631"/>
      <c r="CZ19" s="632" t="s">
        <v>129</v>
      </c>
      <c r="DA19" s="632"/>
      <c r="DB19" s="632"/>
      <c r="DC19" s="632"/>
      <c r="DD19" s="638" t="s">
        <v>129</v>
      </c>
      <c r="DE19" s="630"/>
      <c r="DF19" s="630"/>
      <c r="DG19" s="630"/>
      <c r="DH19" s="630"/>
      <c r="DI19" s="630"/>
      <c r="DJ19" s="630"/>
      <c r="DK19" s="630"/>
      <c r="DL19" s="630"/>
      <c r="DM19" s="630"/>
      <c r="DN19" s="630"/>
      <c r="DO19" s="630"/>
      <c r="DP19" s="631"/>
      <c r="DQ19" s="638" t="s">
        <v>129</v>
      </c>
      <c r="DR19" s="630"/>
      <c r="DS19" s="630"/>
      <c r="DT19" s="630"/>
      <c r="DU19" s="630"/>
      <c r="DV19" s="630"/>
      <c r="DW19" s="630"/>
      <c r="DX19" s="630"/>
      <c r="DY19" s="630"/>
      <c r="DZ19" s="630"/>
      <c r="EA19" s="630"/>
      <c r="EB19" s="630"/>
      <c r="EC19" s="639"/>
    </row>
    <row r="20" spans="2:133" ht="11.25" customHeight="1">
      <c r="B20" s="626" t="s">
        <v>270</v>
      </c>
      <c r="C20" s="627"/>
      <c r="D20" s="627"/>
      <c r="E20" s="627"/>
      <c r="F20" s="627"/>
      <c r="G20" s="627"/>
      <c r="H20" s="627"/>
      <c r="I20" s="627"/>
      <c r="J20" s="627"/>
      <c r="K20" s="627"/>
      <c r="L20" s="627"/>
      <c r="M20" s="627"/>
      <c r="N20" s="627"/>
      <c r="O20" s="627"/>
      <c r="P20" s="627"/>
      <c r="Q20" s="628"/>
      <c r="R20" s="629">
        <v>11633</v>
      </c>
      <c r="S20" s="630"/>
      <c r="T20" s="630"/>
      <c r="U20" s="630"/>
      <c r="V20" s="630"/>
      <c r="W20" s="630"/>
      <c r="X20" s="630"/>
      <c r="Y20" s="631"/>
      <c r="Z20" s="632">
        <v>0</v>
      </c>
      <c r="AA20" s="632"/>
      <c r="AB20" s="632"/>
      <c r="AC20" s="632"/>
      <c r="AD20" s="633">
        <v>11633</v>
      </c>
      <c r="AE20" s="633"/>
      <c r="AF20" s="633"/>
      <c r="AG20" s="633"/>
      <c r="AH20" s="633"/>
      <c r="AI20" s="633"/>
      <c r="AJ20" s="633"/>
      <c r="AK20" s="633"/>
      <c r="AL20" s="634">
        <v>0.1</v>
      </c>
      <c r="AM20" s="635"/>
      <c r="AN20" s="635"/>
      <c r="AO20" s="636"/>
      <c r="AP20" s="626" t="s">
        <v>592</v>
      </c>
      <c r="AQ20" s="627"/>
      <c r="AR20" s="627"/>
      <c r="AS20" s="627"/>
      <c r="AT20" s="627"/>
      <c r="AU20" s="627"/>
      <c r="AV20" s="627"/>
      <c r="AW20" s="627"/>
      <c r="AX20" s="627"/>
      <c r="AY20" s="627"/>
      <c r="AZ20" s="627"/>
      <c r="BA20" s="627"/>
      <c r="BB20" s="627"/>
      <c r="BC20" s="627"/>
      <c r="BD20" s="627"/>
      <c r="BE20" s="627"/>
      <c r="BF20" s="628"/>
      <c r="BG20" s="629">
        <v>17003</v>
      </c>
      <c r="BH20" s="630"/>
      <c r="BI20" s="630"/>
      <c r="BJ20" s="630"/>
      <c r="BK20" s="630"/>
      <c r="BL20" s="630"/>
      <c r="BM20" s="630"/>
      <c r="BN20" s="631"/>
      <c r="BO20" s="632">
        <v>0.2</v>
      </c>
      <c r="BP20" s="632"/>
      <c r="BQ20" s="632"/>
      <c r="BR20" s="632"/>
      <c r="BS20" s="633" t="s">
        <v>584</v>
      </c>
      <c r="BT20" s="633"/>
      <c r="BU20" s="633"/>
      <c r="BV20" s="633"/>
      <c r="BW20" s="633"/>
      <c r="BX20" s="633"/>
      <c r="BY20" s="633"/>
      <c r="BZ20" s="633"/>
      <c r="CA20" s="633"/>
      <c r="CB20" s="637"/>
      <c r="CD20" s="644" t="s">
        <v>271</v>
      </c>
      <c r="CE20" s="645"/>
      <c r="CF20" s="645"/>
      <c r="CG20" s="645"/>
      <c r="CH20" s="645"/>
      <c r="CI20" s="645"/>
      <c r="CJ20" s="645"/>
      <c r="CK20" s="645"/>
      <c r="CL20" s="645"/>
      <c r="CM20" s="645"/>
      <c r="CN20" s="645"/>
      <c r="CO20" s="645"/>
      <c r="CP20" s="645"/>
      <c r="CQ20" s="646"/>
      <c r="CR20" s="629">
        <v>40707843</v>
      </c>
      <c r="CS20" s="630"/>
      <c r="CT20" s="630"/>
      <c r="CU20" s="630"/>
      <c r="CV20" s="630"/>
      <c r="CW20" s="630"/>
      <c r="CX20" s="630"/>
      <c r="CY20" s="631"/>
      <c r="CZ20" s="632">
        <v>100</v>
      </c>
      <c r="DA20" s="632"/>
      <c r="DB20" s="632"/>
      <c r="DC20" s="632"/>
      <c r="DD20" s="638">
        <v>3862389</v>
      </c>
      <c r="DE20" s="630"/>
      <c r="DF20" s="630"/>
      <c r="DG20" s="630"/>
      <c r="DH20" s="630"/>
      <c r="DI20" s="630"/>
      <c r="DJ20" s="630"/>
      <c r="DK20" s="630"/>
      <c r="DL20" s="630"/>
      <c r="DM20" s="630"/>
      <c r="DN20" s="630"/>
      <c r="DO20" s="630"/>
      <c r="DP20" s="631"/>
      <c r="DQ20" s="638">
        <v>19823784</v>
      </c>
      <c r="DR20" s="630"/>
      <c r="DS20" s="630"/>
      <c r="DT20" s="630"/>
      <c r="DU20" s="630"/>
      <c r="DV20" s="630"/>
      <c r="DW20" s="630"/>
      <c r="DX20" s="630"/>
      <c r="DY20" s="630"/>
      <c r="DZ20" s="630"/>
      <c r="EA20" s="630"/>
      <c r="EB20" s="630"/>
      <c r="EC20" s="639"/>
    </row>
    <row r="21" spans="2:133" ht="11.25" customHeight="1">
      <c r="B21" s="626" t="s">
        <v>272</v>
      </c>
      <c r="C21" s="627"/>
      <c r="D21" s="627"/>
      <c r="E21" s="627"/>
      <c r="F21" s="627"/>
      <c r="G21" s="627"/>
      <c r="H21" s="627"/>
      <c r="I21" s="627"/>
      <c r="J21" s="627"/>
      <c r="K21" s="627"/>
      <c r="L21" s="627"/>
      <c r="M21" s="627"/>
      <c r="N21" s="627"/>
      <c r="O21" s="627"/>
      <c r="P21" s="627"/>
      <c r="Q21" s="628"/>
      <c r="R21" s="629">
        <v>2812</v>
      </c>
      <c r="S21" s="630"/>
      <c r="T21" s="630"/>
      <c r="U21" s="630"/>
      <c r="V21" s="630"/>
      <c r="W21" s="630"/>
      <c r="X21" s="630"/>
      <c r="Y21" s="631"/>
      <c r="Z21" s="632">
        <v>0</v>
      </c>
      <c r="AA21" s="632"/>
      <c r="AB21" s="632"/>
      <c r="AC21" s="632"/>
      <c r="AD21" s="633">
        <v>2812</v>
      </c>
      <c r="AE21" s="633"/>
      <c r="AF21" s="633"/>
      <c r="AG21" s="633"/>
      <c r="AH21" s="633"/>
      <c r="AI21" s="633"/>
      <c r="AJ21" s="633"/>
      <c r="AK21" s="633"/>
      <c r="AL21" s="634">
        <v>0</v>
      </c>
      <c r="AM21" s="635"/>
      <c r="AN21" s="635"/>
      <c r="AO21" s="636"/>
      <c r="AP21" s="648" t="s">
        <v>273</v>
      </c>
      <c r="AQ21" s="649"/>
      <c r="AR21" s="649"/>
      <c r="AS21" s="649"/>
      <c r="AT21" s="649"/>
      <c r="AU21" s="649"/>
      <c r="AV21" s="649"/>
      <c r="AW21" s="649"/>
      <c r="AX21" s="649"/>
      <c r="AY21" s="649"/>
      <c r="AZ21" s="649"/>
      <c r="BA21" s="649"/>
      <c r="BB21" s="649"/>
      <c r="BC21" s="649"/>
      <c r="BD21" s="649"/>
      <c r="BE21" s="649"/>
      <c r="BF21" s="650"/>
      <c r="BG21" s="629">
        <v>17003</v>
      </c>
      <c r="BH21" s="630"/>
      <c r="BI21" s="630"/>
      <c r="BJ21" s="630"/>
      <c r="BK21" s="630"/>
      <c r="BL21" s="630"/>
      <c r="BM21" s="630"/>
      <c r="BN21" s="631"/>
      <c r="BO21" s="632">
        <v>0.2</v>
      </c>
      <c r="BP21" s="632"/>
      <c r="BQ21" s="632"/>
      <c r="BR21" s="632"/>
      <c r="BS21" s="633" t="s">
        <v>129</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c r="B22" s="665" t="s">
        <v>593</v>
      </c>
      <c r="C22" s="666"/>
      <c r="D22" s="666"/>
      <c r="E22" s="666"/>
      <c r="F22" s="666"/>
      <c r="G22" s="666"/>
      <c r="H22" s="666"/>
      <c r="I22" s="666"/>
      <c r="J22" s="666"/>
      <c r="K22" s="666"/>
      <c r="L22" s="666"/>
      <c r="M22" s="666"/>
      <c r="N22" s="666"/>
      <c r="O22" s="666"/>
      <c r="P22" s="666"/>
      <c r="Q22" s="667"/>
      <c r="R22" s="629">
        <v>126800</v>
      </c>
      <c r="S22" s="630"/>
      <c r="T22" s="630"/>
      <c r="U22" s="630"/>
      <c r="V22" s="630"/>
      <c r="W22" s="630"/>
      <c r="X22" s="630"/>
      <c r="Y22" s="631"/>
      <c r="Z22" s="632">
        <v>0.3</v>
      </c>
      <c r="AA22" s="632"/>
      <c r="AB22" s="632"/>
      <c r="AC22" s="632"/>
      <c r="AD22" s="633">
        <v>126800</v>
      </c>
      <c r="AE22" s="633"/>
      <c r="AF22" s="633"/>
      <c r="AG22" s="633"/>
      <c r="AH22" s="633"/>
      <c r="AI22" s="633"/>
      <c r="AJ22" s="633"/>
      <c r="AK22" s="633"/>
      <c r="AL22" s="634">
        <v>0.80000001192092896</v>
      </c>
      <c r="AM22" s="635"/>
      <c r="AN22" s="635"/>
      <c r="AO22" s="636"/>
      <c r="AP22" s="648" t="s">
        <v>594</v>
      </c>
      <c r="AQ22" s="649"/>
      <c r="AR22" s="649"/>
      <c r="AS22" s="649"/>
      <c r="AT22" s="649"/>
      <c r="AU22" s="649"/>
      <c r="AV22" s="649"/>
      <c r="AW22" s="649"/>
      <c r="AX22" s="649"/>
      <c r="AY22" s="649"/>
      <c r="AZ22" s="649"/>
      <c r="BA22" s="649"/>
      <c r="BB22" s="649"/>
      <c r="BC22" s="649"/>
      <c r="BD22" s="649"/>
      <c r="BE22" s="649"/>
      <c r="BF22" s="650"/>
      <c r="BG22" s="629" t="s">
        <v>129</v>
      </c>
      <c r="BH22" s="630"/>
      <c r="BI22" s="630"/>
      <c r="BJ22" s="630"/>
      <c r="BK22" s="630"/>
      <c r="BL22" s="630"/>
      <c r="BM22" s="630"/>
      <c r="BN22" s="631"/>
      <c r="BO22" s="632" t="s">
        <v>129</v>
      </c>
      <c r="BP22" s="632"/>
      <c r="BQ22" s="632"/>
      <c r="BR22" s="632"/>
      <c r="BS22" s="633" t="s">
        <v>586</v>
      </c>
      <c r="BT22" s="633"/>
      <c r="BU22" s="633"/>
      <c r="BV22" s="633"/>
      <c r="BW22" s="633"/>
      <c r="BX22" s="633"/>
      <c r="BY22" s="633"/>
      <c r="BZ22" s="633"/>
      <c r="CA22" s="633"/>
      <c r="CB22" s="637"/>
      <c r="CD22" s="611" t="s">
        <v>274</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c r="B23" s="626" t="s">
        <v>275</v>
      </c>
      <c r="C23" s="627"/>
      <c r="D23" s="627"/>
      <c r="E23" s="627"/>
      <c r="F23" s="627"/>
      <c r="G23" s="627"/>
      <c r="H23" s="627"/>
      <c r="I23" s="627"/>
      <c r="J23" s="627"/>
      <c r="K23" s="627"/>
      <c r="L23" s="627"/>
      <c r="M23" s="627"/>
      <c r="N23" s="627"/>
      <c r="O23" s="627"/>
      <c r="P23" s="627"/>
      <c r="Q23" s="628"/>
      <c r="R23" s="629">
        <v>8466929</v>
      </c>
      <c r="S23" s="630"/>
      <c r="T23" s="630"/>
      <c r="U23" s="630"/>
      <c r="V23" s="630"/>
      <c r="W23" s="630"/>
      <c r="X23" s="630"/>
      <c r="Y23" s="631"/>
      <c r="Z23" s="632">
        <v>20</v>
      </c>
      <c r="AA23" s="632"/>
      <c r="AB23" s="632"/>
      <c r="AC23" s="632"/>
      <c r="AD23" s="633">
        <v>6878462</v>
      </c>
      <c r="AE23" s="633"/>
      <c r="AF23" s="633"/>
      <c r="AG23" s="633"/>
      <c r="AH23" s="633"/>
      <c r="AI23" s="633"/>
      <c r="AJ23" s="633"/>
      <c r="AK23" s="633"/>
      <c r="AL23" s="634">
        <v>43.4</v>
      </c>
      <c r="AM23" s="635"/>
      <c r="AN23" s="635"/>
      <c r="AO23" s="636"/>
      <c r="AP23" s="648" t="s">
        <v>595</v>
      </c>
      <c r="AQ23" s="649"/>
      <c r="AR23" s="649"/>
      <c r="AS23" s="649"/>
      <c r="AT23" s="649"/>
      <c r="AU23" s="649"/>
      <c r="AV23" s="649"/>
      <c r="AW23" s="649"/>
      <c r="AX23" s="649"/>
      <c r="AY23" s="649"/>
      <c r="AZ23" s="649"/>
      <c r="BA23" s="649"/>
      <c r="BB23" s="649"/>
      <c r="BC23" s="649"/>
      <c r="BD23" s="649"/>
      <c r="BE23" s="649"/>
      <c r="BF23" s="650"/>
      <c r="BG23" s="629" t="s">
        <v>586</v>
      </c>
      <c r="BH23" s="630"/>
      <c r="BI23" s="630"/>
      <c r="BJ23" s="630"/>
      <c r="BK23" s="630"/>
      <c r="BL23" s="630"/>
      <c r="BM23" s="630"/>
      <c r="BN23" s="631"/>
      <c r="BO23" s="632" t="s">
        <v>586</v>
      </c>
      <c r="BP23" s="632"/>
      <c r="BQ23" s="632"/>
      <c r="BR23" s="632"/>
      <c r="BS23" s="633" t="s">
        <v>584</v>
      </c>
      <c r="BT23" s="633"/>
      <c r="BU23" s="633"/>
      <c r="BV23" s="633"/>
      <c r="BW23" s="633"/>
      <c r="BX23" s="633"/>
      <c r="BY23" s="633"/>
      <c r="BZ23" s="633"/>
      <c r="CA23" s="633"/>
      <c r="CB23" s="637"/>
      <c r="CD23" s="611" t="s">
        <v>225</v>
      </c>
      <c r="CE23" s="612"/>
      <c r="CF23" s="612"/>
      <c r="CG23" s="612"/>
      <c r="CH23" s="612"/>
      <c r="CI23" s="612"/>
      <c r="CJ23" s="612"/>
      <c r="CK23" s="612"/>
      <c r="CL23" s="612"/>
      <c r="CM23" s="612"/>
      <c r="CN23" s="612"/>
      <c r="CO23" s="612"/>
      <c r="CP23" s="612"/>
      <c r="CQ23" s="613"/>
      <c r="CR23" s="611" t="s">
        <v>276</v>
      </c>
      <c r="CS23" s="612"/>
      <c r="CT23" s="612"/>
      <c r="CU23" s="612"/>
      <c r="CV23" s="612"/>
      <c r="CW23" s="612"/>
      <c r="CX23" s="612"/>
      <c r="CY23" s="613"/>
      <c r="CZ23" s="611" t="s">
        <v>277</v>
      </c>
      <c r="DA23" s="612"/>
      <c r="DB23" s="612"/>
      <c r="DC23" s="613"/>
      <c r="DD23" s="611" t="s">
        <v>278</v>
      </c>
      <c r="DE23" s="612"/>
      <c r="DF23" s="612"/>
      <c r="DG23" s="612"/>
      <c r="DH23" s="612"/>
      <c r="DI23" s="612"/>
      <c r="DJ23" s="612"/>
      <c r="DK23" s="613"/>
      <c r="DL23" s="660" t="s">
        <v>279</v>
      </c>
      <c r="DM23" s="661"/>
      <c r="DN23" s="661"/>
      <c r="DO23" s="661"/>
      <c r="DP23" s="661"/>
      <c r="DQ23" s="661"/>
      <c r="DR23" s="661"/>
      <c r="DS23" s="661"/>
      <c r="DT23" s="661"/>
      <c r="DU23" s="661"/>
      <c r="DV23" s="662"/>
      <c r="DW23" s="611" t="s">
        <v>280</v>
      </c>
      <c r="DX23" s="612"/>
      <c r="DY23" s="612"/>
      <c r="DZ23" s="612"/>
      <c r="EA23" s="612"/>
      <c r="EB23" s="612"/>
      <c r="EC23" s="613"/>
    </row>
    <row r="24" spans="2:133" ht="11.25" customHeight="1">
      <c r="B24" s="626" t="s">
        <v>281</v>
      </c>
      <c r="C24" s="627"/>
      <c r="D24" s="627"/>
      <c r="E24" s="627"/>
      <c r="F24" s="627"/>
      <c r="G24" s="627"/>
      <c r="H24" s="627"/>
      <c r="I24" s="627"/>
      <c r="J24" s="627"/>
      <c r="K24" s="627"/>
      <c r="L24" s="627"/>
      <c r="M24" s="627"/>
      <c r="N24" s="627"/>
      <c r="O24" s="627"/>
      <c r="P24" s="627"/>
      <c r="Q24" s="628"/>
      <c r="R24" s="629">
        <v>6878462</v>
      </c>
      <c r="S24" s="630"/>
      <c r="T24" s="630"/>
      <c r="U24" s="630"/>
      <c r="V24" s="630"/>
      <c r="W24" s="630"/>
      <c r="X24" s="630"/>
      <c r="Y24" s="631"/>
      <c r="Z24" s="632">
        <v>16.2</v>
      </c>
      <c r="AA24" s="632"/>
      <c r="AB24" s="632"/>
      <c r="AC24" s="632"/>
      <c r="AD24" s="633">
        <v>6878462</v>
      </c>
      <c r="AE24" s="633"/>
      <c r="AF24" s="633"/>
      <c r="AG24" s="633"/>
      <c r="AH24" s="633"/>
      <c r="AI24" s="633"/>
      <c r="AJ24" s="633"/>
      <c r="AK24" s="633"/>
      <c r="AL24" s="634">
        <v>43.4</v>
      </c>
      <c r="AM24" s="635"/>
      <c r="AN24" s="635"/>
      <c r="AO24" s="636"/>
      <c r="AP24" s="648" t="s">
        <v>596</v>
      </c>
      <c r="AQ24" s="649"/>
      <c r="AR24" s="649"/>
      <c r="AS24" s="649"/>
      <c r="AT24" s="649"/>
      <c r="AU24" s="649"/>
      <c r="AV24" s="649"/>
      <c r="AW24" s="649"/>
      <c r="AX24" s="649"/>
      <c r="AY24" s="649"/>
      <c r="AZ24" s="649"/>
      <c r="BA24" s="649"/>
      <c r="BB24" s="649"/>
      <c r="BC24" s="649"/>
      <c r="BD24" s="649"/>
      <c r="BE24" s="649"/>
      <c r="BF24" s="650"/>
      <c r="BG24" s="629" t="s">
        <v>129</v>
      </c>
      <c r="BH24" s="630"/>
      <c r="BI24" s="630"/>
      <c r="BJ24" s="630"/>
      <c r="BK24" s="630"/>
      <c r="BL24" s="630"/>
      <c r="BM24" s="630"/>
      <c r="BN24" s="631"/>
      <c r="BO24" s="632" t="s">
        <v>129</v>
      </c>
      <c r="BP24" s="632"/>
      <c r="BQ24" s="632"/>
      <c r="BR24" s="632"/>
      <c r="BS24" s="633" t="s">
        <v>129</v>
      </c>
      <c r="BT24" s="633"/>
      <c r="BU24" s="633"/>
      <c r="BV24" s="633"/>
      <c r="BW24" s="633"/>
      <c r="BX24" s="633"/>
      <c r="BY24" s="633"/>
      <c r="BZ24" s="633"/>
      <c r="CA24" s="633"/>
      <c r="CB24" s="637"/>
      <c r="CD24" s="640" t="s">
        <v>282</v>
      </c>
      <c r="CE24" s="641"/>
      <c r="CF24" s="641"/>
      <c r="CG24" s="641"/>
      <c r="CH24" s="641"/>
      <c r="CI24" s="641"/>
      <c r="CJ24" s="641"/>
      <c r="CK24" s="641"/>
      <c r="CL24" s="641"/>
      <c r="CM24" s="641"/>
      <c r="CN24" s="641"/>
      <c r="CO24" s="641"/>
      <c r="CP24" s="641"/>
      <c r="CQ24" s="642"/>
      <c r="CR24" s="618">
        <v>15323714</v>
      </c>
      <c r="CS24" s="619"/>
      <c r="CT24" s="619"/>
      <c r="CU24" s="619"/>
      <c r="CV24" s="619"/>
      <c r="CW24" s="619"/>
      <c r="CX24" s="619"/>
      <c r="CY24" s="620"/>
      <c r="CZ24" s="623">
        <v>37.6</v>
      </c>
      <c r="DA24" s="624"/>
      <c r="DB24" s="624"/>
      <c r="DC24" s="643"/>
      <c r="DD24" s="671">
        <v>10249418</v>
      </c>
      <c r="DE24" s="619"/>
      <c r="DF24" s="619"/>
      <c r="DG24" s="619"/>
      <c r="DH24" s="619"/>
      <c r="DI24" s="619"/>
      <c r="DJ24" s="619"/>
      <c r="DK24" s="620"/>
      <c r="DL24" s="671">
        <v>8296008</v>
      </c>
      <c r="DM24" s="619"/>
      <c r="DN24" s="619"/>
      <c r="DO24" s="619"/>
      <c r="DP24" s="619"/>
      <c r="DQ24" s="619"/>
      <c r="DR24" s="619"/>
      <c r="DS24" s="619"/>
      <c r="DT24" s="619"/>
      <c r="DU24" s="619"/>
      <c r="DV24" s="620"/>
      <c r="DW24" s="623">
        <v>49.4</v>
      </c>
      <c r="DX24" s="624"/>
      <c r="DY24" s="624"/>
      <c r="DZ24" s="624"/>
      <c r="EA24" s="624"/>
      <c r="EB24" s="624"/>
      <c r="EC24" s="625"/>
    </row>
    <row r="25" spans="2:133" ht="11.25" customHeight="1">
      <c r="B25" s="626" t="s">
        <v>283</v>
      </c>
      <c r="C25" s="627"/>
      <c r="D25" s="627"/>
      <c r="E25" s="627"/>
      <c r="F25" s="627"/>
      <c r="G25" s="627"/>
      <c r="H25" s="627"/>
      <c r="I25" s="627"/>
      <c r="J25" s="627"/>
      <c r="K25" s="627"/>
      <c r="L25" s="627"/>
      <c r="M25" s="627"/>
      <c r="N25" s="627"/>
      <c r="O25" s="627"/>
      <c r="P25" s="627"/>
      <c r="Q25" s="628"/>
      <c r="R25" s="629">
        <v>1588467</v>
      </c>
      <c r="S25" s="630"/>
      <c r="T25" s="630"/>
      <c r="U25" s="630"/>
      <c r="V25" s="630"/>
      <c r="W25" s="630"/>
      <c r="X25" s="630"/>
      <c r="Y25" s="631"/>
      <c r="Z25" s="632">
        <v>3.7</v>
      </c>
      <c r="AA25" s="632"/>
      <c r="AB25" s="632"/>
      <c r="AC25" s="632"/>
      <c r="AD25" s="633" t="s">
        <v>129</v>
      </c>
      <c r="AE25" s="633"/>
      <c r="AF25" s="633"/>
      <c r="AG25" s="633"/>
      <c r="AH25" s="633"/>
      <c r="AI25" s="633"/>
      <c r="AJ25" s="633"/>
      <c r="AK25" s="633"/>
      <c r="AL25" s="634" t="s">
        <v>129</v>
      </c>
      <c r="AM25" s="635"/>
      <c r="AN25" s="635"/>
      <c r="AO25" s="636"/>
      <c r="AP25" s="648" t="s">
        <v>597</v>
      </c>
      <c r="AQ25" s="649"/>
      <c r="AR25" s="649"/>
      <c r="AS25" s="649"/>
      <c r="AT25" s="649"/>
      <c r="AU25" s="649"/>
      <c r="AV25" s="649"/>
      <c r="AW25" s="649"/>
      <c r="AX25" s="649"/>
      <c r="AY25" s="649"/>
      <c r="AZ25" s="649"/>
      <c r="BA25" s="649"/>
      <c r="BB25" s="649"/>
      <c r="BC25" s="649"/>
      <c r="BD25" s="649"/>
      <c r="BE25" s="649"/>
      <c r="BF25" s="650"/>
      <c r="BG25" s="629" t="s">
        <v>129</v>
      </c>
      <c r="BH25" s="630"/>
      <c r="BI25" s="630"/>
      <c r="BJ25" s="630"/>
      <c r="BK25" s="630"/>
      <c r="BL25" s="630"/>
      <c r="BM25" s="630"/>
      <c r="BN25" s="631"/>
      <c r="BO25" s="632" t="s">
        <v>129</v>
      </c>
      <c r="BP25" s="632"/>
      <c r="BQ25" s="632"/>
      <c r="BR25" s="632"/>
      <c r="BS25" s="633" t="s">
        <v>129</v>
      </c>
      <c r="BT25" s="633"/>
      <c r="BU25" s="633"/>
      <c r="BV25" s="633"/>
      <c r="BW25" s="633"/>
      <c r="BX25" s="633"/>
      <c r="BY25" s="633"/>
      <c r="BZ25" s="633"/>
      <c r="CA25" s="633"/>
      <c r="CB25" s="637"/>
      <c r="CD25" s="644" t="s">
        <v>284</v>
      </c>
      <c r="CE25" s="645"/>
      <c r="CF25" s="645"/>
      <c r="CG25" s="645"/>
      <c r="CH25" s="645"/>
      <c r="CI25" s="645"/>
      <c r="CJ25" s="645"/>
      <c r="CK25" s="645"/>
      <c r="CL25" s="645"/>
      <c r="CM25" s="645"/>
      <c r="CN25" s="645"/>
      <c r="CO25" s="645"/>
      <c r="CP25" s="645"/>
      <c r="CQ25" s="646"/>
      <c r="CR25" s="629">
        <v>4838164</v>
      </c>
      <c r="CS25" s="668"/>
      <c r="CT25" s="668"/>
      <c r="CU25" s="668"/>
      <c r="CV25" s="668"/>
      <c r="CW25" s="668"/>
      <c r="CX25" s="668"/>
      <c r="CY25" s="669"/>
      <c r="CZ25" s="634">
        <v>11.9</v>
      </c>
      <c r="DA25" s="663"/>
      <c r="DB25" s="663"/>
      <c r="DC25" s="670"/>
      <c r="DD25" s="638">
        <v>4332733</v>
      </c>
      <c r="DE25" s="668"/>
      <c r="DF25" s="668"/>
      <c r="DG25" s="668"/>
      <c r="DH25" s="668"/>
      <c r="DI25" s="668"/>
      <c r="DJ25" s="668"/>
      <c r="DK25" s="669"/>
      <c r="DL25" s="638">
        <v>3864073</v>
      </c>
      <c r="DM25" s="668"/>
      <c r="DN25" s="668"/>
      <c r="DO25" s="668"/>
      <c r="DP25" s="668"/>
      <c r="DQ25" s="668"/>
      <c r="DR25" s="668"/>
      <c r="DS25" s="668"/>
      <c r="DT25" s="668"/>
      <c r="DU25" s="668"/>
      <c r="DV25" s="669"/>
      <c r="DW25" s="634">
        <v>23</v>
      </c>
      <c r="DX25" s="663"/>
      <c r="DY25" s="663"/>
      <c r="DZ25" s="663"/>
      <c r="EA25" s="663"/>
      <c r="EB25" s="663"/>
      <c r="EC25" s="664"/>
    </row>
    <row r="26" spans="2:133" ht="11.25" customHeight="1">
      <c r="B26" s="626" t="s">
        <v>285</v>
      </c>
      <c r="C26" s="627"/>
      <c r="D26" s="627"/>
      <c r="E26" s="627"/>
      <c r="F26" s="627"/>
      <c r="G26" s="627"/>
      <c r="H26" s="627"/>
      <c r="I26" s="627"/>
      <c r="J26" s="627"/>
      <c r="K26" s="627"/>
      <c r="L26" s="627"/>
      <c r="M26" s="627"/>
      <c r="N26" s="627"/>
      <c r="O26" s="627"/>
      <c r="P26" s="627"/>
      <c r="Q26" s="628"/>
      <c r="R26" s="629" t="s">
        <v>129</v>
      </c>
      <c r="S26" s="630"/>
      <c r="T26" s="630"/>
      <c r="U26" s="630"/>
      <c r="V26" s="630"/>
      <c r="W26" s="630"/>
      <c r="X26" s="630"/>
      <c r="Y26" s="631"/>
      <c r="Z26" s="632" t="s">
        <v>584</v>
      </c>
      <c r="AA26" s="632"/>
      <c r="AB26" s="632"/>
      <c r="AC26" s="632"/>
      <c r="AD26" s="633" t="s">
        <v>129</v>
      </c>
      <c r="AE26" s="633"/>
      <c r="AF26" s="633"/>
      <c r="AG26" s="633"/>
      <c r="AH26" s="633"/>
      <c r="AI26" s="633"/>
      <c r="AJ26" s="633"/>
      <c r="AK26" s="633"/>
      <c r="AL26" s="634" t="s">
        <v>584</v>
      </c>
      <c r="AM26" s="635"/>
      <c r="AN26" s="635"/>
      <c r="AO26" s="636"/>
      <c r="AP26" s="648" t="s">
        <v>286</v>
      </c>
      <c r="AQ26" s="678"/>
      <c r="AR26" s="678"/>
      <c r="AS26" s="678"/>
      <c r="AT26" s="678"/>
      <c r="AU26" s="678"/>
      <c r="AV26" s="678"/>
      <c r="AW26" s="678"/>
      <c r="AX26" s="678"/>
      <c r="AY26" s="678"/>
      <c r="AZ26" s="678"/>
      <c r="BA26" s="678"/>
      <c r="BB26" s="678"/>
      <c r="BC26" s="678"/>
      <c r="BD26" s="678"/>
      <c r="BE26" s="678"/>
      <c r="BF26" s="650"/>
      <c r="BG26" s="629" t="s">
        <v>586</v>
      </c>
      <c r="BH26" s="630"/>
      <c r="BI26" s="630"/>
      <c r="BJ26" s="630"/>
      <c r="BK26" s="630"/>
      <c r="BL26" s="630"/>
      <c r="BM26" s="630"/>
      <c r="BN26" s="631"/>
      <c r="BO26" s="632" t="s">
        <v>584</v>
      </c>
      <c r="BP26" s="632"/>
      <c r="BQ26" s="632"/>
      <c r="BR26" s="632"/>
      <c r="BS26" s="633" t="s">
        <v>586</v>
      </c>
      <c r="BT26" s="633"/>
      <c r="BU26" s="633"/>
      <c r="BV26" s="633"/>
      <c r="BW26" s="633"/>
      <c r="BX26" s="633"/>
      <c r="BY26" s="633"/>
      <c r="BZ26" s="633"/>
      <c r="CA26" s="633"/>
      <c r="CB26" s="637"/>
      <c r="CD26" s="644" t="s">
        <v>287</v>
      </c>
      <c r="CE26" s="645"/>
      <c r="CF26" s="645"/>
      <c r="CG26" s="645"/>
      <c r="CH26" s="645"/>
      <c r="CI26" s="645"/>
      <c r="CJ26" s="645"/>
      <c r="CK26" s="645"/>
      <c r="CL26" s="645"/>
      <c r="CM26" s="645"/>
      <c r="CN26" s="645"/>
      <c r="CO26" s="645"/>
      <c r="CP26" s="645"/>
      <c r="CQ26" s="646"/>
      <c r="CR26" s="629">
        <v>2757942</v>
      </c>
      <c r="CS26" s="630"/>
      <c r="CT26" s="630"/>
      <c r="CU26" s="630"/>
      <c r="CV26" s="630"/>
      <c r="CW26" s="630"/>
      <c r="CX26" s="630"/>
      <c r="CY26" s="631"/>
      <c r="CZ26" s="634">
        <v>6.8</v>
      </c>
      <c r="DA26" s="663"/>
      <c r="DB26" s="663"/>
      <c r="DC26" s="670"/>
      <c r="DD26" s="638">
        <v>2410503</v>
      </c>
      <c r="DE26" s="630"/>
      <c r="DF26" s="630"/>
      <c r="DG26" s="630"/>
      <c r="DH26" s="630"/>
      <c r="DI26" s="630"/>
      <c r="DJ26" s="630"/>
      <c r="DK26" s="631"/>
      <c r="DL26" s="638" t="s">
        <v>584</v>
      </c>
      <c r="DM26" s="630"/>
      <c r="DN26" s="630"/>
      <c r="DO26" s="630"/>
      <c r="DP26" s="630"/>
      <c r="DQ26" s="630"/>
      <c r="DR26" s="630"/>
      <c r="DS26" s="630"/>
      <c r="DT26" s="630"/>
      <c r="DU26" s="630"/>
      <c r="DV26" s="631"/>
      <c r="DW26" s="634" t="s">
        <v>129</v>
      </c>
      <c r="DX26" s="663"/>
      <c r="DY26" s="663"/>
      <c r="DZ26" s="663"/>
      <c r="EA26" s="663"/>
      <c r="EB26" s="663"/>
      <c r="EC26" s="664"/>
    </row>
    <row r="27" spans="2:133" ht="11.25" customHeight="1">
      <c r="B27" s="626" t="s">
        <v>288</v>
      </c>
      <c r="C27" s="627"/>
      <c r="D27" s="627"/>
      <c r="E27" s="627"/>
      <c r="F27" s="627"/>
      <c r="G27" s="627"/>
      <c r="H27" s="627"/>
      <c r="I27" s="627"/>
      <c r="J27" s="627"/>
      <c r="K27" s="627"/>
      <c r="L27" s="627"/>
      <c r="M27" s="627"/>
      <c r="N27" s="627"/>
      <c r="O27" s="627"/>
      <c r="P27" s="627"/>
      <c r="Q27" s="628"/>
      <c r="R27" s="629">
        <v>17429113</v>
      </c>
      <c r="S27" s="630"/>
      <c r="T27" s="630"/>
      <c r="U27" s="630"/>
      <c r="V27" s="630"/>
      <c r="W27" s="630"/>
      <c r="X27" s="630"/>
      <c r="Y27" s="631"/>
      <c r="Z27" s="632">
        <v>41.1</v>
      </c>
      <c r="AA27" s="632"/>
      <c r="AB27" s="632"/>
      <c r="AC27" s="632"/>
      <c r="AD27" s="633">
        <v>15840646</v>
      </c>
      <c r="AE27" s="633"/>
      <c r="AF27" s="633"/>
      <c r="AG27" s="633"/>
      <c r="AH27" s="633"/>
      <c r="AI27" s="633"/>
      <c r="AJ27" s="633"/>
      <c r="AK27" s="633"/>
      <c r="AL27" s="634">
        <v>99.900001525878906</v>
      </c>
      <c r="AM27" s="635"/>
      <c r="AN27" s="635"/>
      <c r="AO27" s="636"/>
      <c r="AP27" s="626" t="s">
        <v>289</v>
      </c>
      <c r="AQ27" s="627"/>
      <c r="AR27" s="627"/>
      <c r="AS27" s="627"/>
      <c r="AT27" s="627"/>
      <c r="AU27" s="627"/>
      <c r="AV27" s="627"/>
      <c r="AW27" s="627"/>
      <c r="AX27" s="627"/>
      <c r="AY27" s="627"/>
      <c r="AZ27" s="627"/>
      <c r="BA27" s="627"/>
      <c r="BB27" s="627"/>
      <c r="BC27" s="627"/>
      <c r="BD27" s="627"/>
      <c r="BE27" s="627"/>
      <c r="BF27" s="628"/>
      <c r="BG27" s="629">
        <v>6958701</v>
      </c>
      <c r="BH27" s="630"/>
      <c r="BI27" s="630"/>
      <c r="BJ27" s="630"/>
      <c r="BK27" s="630"/>
      <c r="BL27" s="630"/>
      <c r="BM27" s="630"/>
      <c r="BN27" s="631"/>
      <c r="BO27" s="632">
        <v>100</v>
      </c>
      <c r="BP27" s="632"/>
      <c r="BQ27" s="632"/>
      <c r="BR27" s="632"/>
      <c r="BS27" s="633">
        <v>343753</v>
      </c>
      <c r="BT27" s="633"/>
      <c r="BU27" s="633"/>
      <c r="BV27" s="633"/>
      <c r="BW27" s="633"/>
      <c r="BX27" s="633"/>
      <c r="BY27" s="633"/>
      <c r="BZ27" s="633"/>
      <c r="CA27" s="633"/>
      <c r="CB27" s="637"/>
      <c r="CD27" s="644" t="s">
        <v>290</v>
      </c>
      <c r="CE27" s="645"/>
      <c r="CF27" s="645"/>
      <c r="CG27" s="645"/>
      <c r="CH27" s="645"/>
      <c r="CI27" s="645"/>
      <c r="CJ27" s="645"/>
      <c r="CK27" s="645"/>
      <c r="CL27" s="645"/>
      <c r="CM27" s="645"/>
      <c r="CN27" s="645"/>
      <c r="CO27" s="645"/>
      <c r="CP27" s="645"/>
      <c r="CQ27" s="646"/>
      <c r="CR27" s="629">
        <v>6010583</v>
      </c>
      <c r="CS27" s="668"/>
      <c r="CT27" s="668"/>
      <c r="CU27" s="668"/>
      <c r="CV27" s="668"/>
      <c r="CW27" s="668"/>
      <c r="CX27" s="668"/>
      <c r="CY27" s="669"/>
      <c r="CZ27" s="634">
        <v>14.8</v>
      </c>
      <c r="DA27" s="663"/>
      <c r="DB27" s="663"/>
      <c r="DC27" s="670"/>
      <c r="DD27" s="638">
        <v>1463685</v>
      </c>
      <c r="DE27" s="668"/>
      <c r="DF27" s="668"/>
      <c r="DG27" s="668"/>
      <c r="DH27" s="668"/>
      <c r="DI27" s="668"/>
      <c r="DJ27" s="668"/>
      <c r="DK27" s="669"/>
      <c r="DL27" s="638">
        <v>1462754</v>
      </c>
      <c r="DM27" s="668"/>
      <c r="DN27" s="668"/>
      <c r="DO27" s="668"/>
      <c r="DP27" s="668"/>
      <c r="DQ27" s="668"/>
      <c r="DR27" s="668"/>
      <c r="DS27" s="668"/>
      <c r="DT27" s="668"/>
      <c r="DU27" s="668"/>
      <c r="DV27" s="669"/>
      <c r="DW27" s="634">
        <v>8.6999999999999993</v>
      </c>
      <c r="DX27" s="663"/>
      <c r="DY27" s="663"/>
      <c r="DZ27" s="663"/>
      <c r="EA27" s="663"/>
      <c r="EB27" s="663"/>
      <c r="EC27" s="664"/>
    </row>
    <row r="28" spans="2:133" ht="11.25" customHeight="1">
      <c r="B28" s="626" t="s">
        <v>598</v>
      </c>
      <c r="C28" s="627"/>
      <c r="D28" s="627"/>
      <c r="E28" s="627"/>
      <c r="F28" s="627"/>
      <c r="G28" s="627"/>
      <c r="H28" s="627"/>
      <c r="I28" s="627"/>
      <c r="J28" s="627"/>
      <c r="K28" s="627"/>
      <c r="L28" s="627"/>
      <c r="M28" s="627"/>
      <c r="N28" s="627"/>
      <c r="O28" s="627"/>
      <c r="P28" s="627"/>
      <c r="Q28" s="628"/>
      <c r="R28" s="629">
        <v>9844</v>
      </c>
      <c r="S28" s="630"/>
      <c r="T28" s="630"/>
      <c r="U28" s="630"/>
      <c r="V28" s="630"/>
      <c r="W28" s="630"/>
      <c r="X28" s="630"/>
      <c r="Y28" s="631"/>
      <c r="Z28" s="632">
        <v>0</v>
      </c>
      <c r="AA28" s="632"/>
      <c r="AB28" s="632"/>
      <c r="AC28" s="632"/>
      <c r="AD28" s="633">
        <v>9844</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291</v>
      </c>
      <c r="CE28" s="645"/>
      <c r="CF28" s="645"/>
      <c r="CG28" s="645"/>
      <c r="CH28" s="645"/>
      <c r="CI28" s="645"/>
      <c r="CJ28" s="645"/>
      <c r="CK28" s="645"/>
      <c r="CL28" s="645"/>
      <c r="CM28" s="645"/>
      <c r="CN28" s="645"/>
      <c r="CO28" s="645"/>
      <c r="CP28" s="645"/>
      <c r="CQ28" s="646"/>
      <c r="CR28" s="629">
        <v>4474967</v>
      </c>
      <c r="CS28" s="630"/>
      <c r="CT28" s="630"/>
      <c r="CU28" s="630"/>
      <c r="CV28" s="630"/>
      <c r="CW28" s="630"/>
      <c r="CX28" s="630"/>
      <c r="CY28" s="631"/>
      <c r="CZ28" s="634">
        <v>11</v>
      </c>
      <c r="DA28" s="663"/>
      <c r="DB28" s="663"/>
      <c r="DC28" s="670"/>
      <c r="DD28" s="638">
        <v>4453000</v>
      </c>
      <c r="DE28" s="630"/>
      <c r="DF28" s="630"/>
      <c r="DG28" s="630"/>
      <c r="DH28" s="630"/>
      <c r="DI28" s="630"/>
      <c r="DJ28" s="630"/>
      <c r="DK28" s="631"/>
      <c r="DL28" s="638">
        <v>2969181</v>
      </c>
      <c r="DM28" s="630"/>
      <c r="DN28" s="630"/>
      <c r="DO28" s="630"/>
      <c r="DP28" s="630"/>
      <c r="DQ28" s="630"/>
      <c r="DR28" s="630"/>
      <c r="DS28" s="630"/>
      <c r="DT28" s="630"/>
      <c r="DU28" s="630"/>
      <c r="DV28" s="631"/>
      <c r="DW28" s="634">
        <v>17.7</v>
      </c>
      <c r="DX28" s="663"/>
      <c r="DY28" s="663"/>
      <c r="DZ28" s="663"/>
      <c r="EA28" s="663"/>
      <c r="EB28" s="663"/>
      <c r="EC28" s="664"/>
    </row>
    <row r="29" spans="2:133" ht="11.25" customHeight="1">
      <c r="B29" s="626" t="s">
        <v>292</v>
      </c>
      <c r="C29" s="627"/>
      <c r="D29" s="627"/>
      <c r="E29" s="627"/>
      <c r="F29" s="627"/>
      <c r="G29" s="627"/>
      <c r="H29" s="627"/>
      <c r="I29" s="627"/>
      <c r="J29" s="627"/>
      <c r="K29" s="627"/>
      <c r="L29" s="627"/>
      <c r="M29" s="627"/>
      <c r="N29" s="627"/>
      <c r="O29" s="627"/>
      <c r="P29" s="627"/>
      <c r="Q29" s="628"/>
      <c r="R29" s="629">
        <v>151151</v>
      </c>
      <c r="S29" s="630"/>
      <c r="T29" s="630"/>
      <c r="U29" s="630"/>
      <c r="V29" s="630"/>
      <c r="W29" s="630"/>
      <c r="X29" s="630"/>
      <c r="Y29" s="631"/>
      <c r="Z29" s="632">
        <v>0.4</v>
      </c>
      <c r="AA29" s="632"/>
      <c r="AB29" s="632"/>
      <c r="AC29" s="632"/>
      <c r="AD29" s="633" t="s">
        <v>584</v>
      </c>
      <c r="AE29" s="633"/>
      <c r="AF29" s="633"/>
      <c r="AG29" s="633"/>
      <c r="AH29" s="633"/>
      <c r="AI29" s="633"/>
      <c r="AJ29" s="633"/>
      <c r="AK29" s="633"/>
      <c r="AL29" s="634" t="s">
        <v>584</v>
      </c>
      <c r="AM29" s="635"/>
      <c r="AN29" s="635"/>
      <c r="AO29" s="636"/>
      <c r="AP29" s="679"/>
      <c r="AQ29" s="680"/>
      <c r="AR29" s="680"/>
      <c r="AS29" s="680"/>
      <c r="AT29" s="680"/>
      <c r="AU29" s="680"/>
      <c r="AV29" s="680"/>
      <c r="AW29" s="680"/>
      <c r="AX29" s="680"/>
      <c r="AY29" s="680"/>
      <c r="AZ29" s="680"/>
      <c r="BA29" s="680"/>
      <c r="BB29" s="680"/>
      <c r="BC29" s="680"/>
      <c r="BD29" s="680"/>
      <c r="BE29" s="680"/>
      <c r="BF29" s="681"/>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2" t="s">
        <v>293</v>
      </c>
      <c r="CE29" s="673"/>
      <c r="CF29" s="644" t="s">
        <v>69</v>
      </c>
      <c r="CG29" s="645"/>
      <c r="CH29" s="645"/>
      <c r="CI29" s="645"/>
      <c r="CJ29" s="645"/>
      <c r="CK29" s="645"/>
      <c r="CL29" s="645"/>
      <c r="CM29" s="645"/>
      <c r="CN29" s="645"/>
      <c r="CO29" s="645"/>
      <c r="CP29" s="645"/>
      <c r="CQ29" s="646"/>
      <c r="CR29" s="629">
        <v>4474965</v>
      </c>
      <c r="CS29" s="668"/>
      <c r="CT29" s="668"/>
      <c r="CU29" s="668"/>
      <c r="CV29" s="668"/>
      <c r="CW29" s="668"/>
      <c r="CX29" s="668"/>
      <c r="CY29" s="669"/>
      <c r="CZ29" s="634">
        <v>11</v>
      </c>
      <c r="DA29" s="663"/>
      <c r="DB29" s="663"/>
      <c r="DC29" s="670"/>
      <c r="DD29" s="638">
        <v>4452998</v>
      </c>
      <c r="DE29" s="668"/>
      <c r="DF29" s="668"/>
      <c r="DG29" s="668"/>
      <c r="DH29" s="668"/>
      <c r="DI29" s="668"/>
      <c r="DJ29" s="668"/>
      <c r="DK29" s="669"/>
      <c r="DL29" s="638">
        <v>2969179</v>
      </c>
      <c r="DM29" s="668"/>
      <c r="DN29" s="668"/>
      <c r="DO29" s="668"/>
      <c r="DP29" s="668"/>
      <c r="DQ29" s="668"/>
      <c r="DR29" s="668"/>
      <c r="DS29" s="668"/>
      <c r="DT29" s="668"/>
      <c r="DU29" s="668"/>
      <c r="DV29" s="669"/>
      <c r="DW29" s="634">
        <v>17.7</v>
      </c>
      <c r="DX29" s="663"/>
      <c r="DY29" s="663"/>
      <c r="DZ29" s="663"/>
      <c r="EA29" s="663"/>
      <c r="EB29" s="663"/>
      <c r="EC29" s="664"/>
    </row>
    <row r="30" spans="2:133" ht="11.25" customHeight="1">
      <c r="B30" s="626" t="s">
        <v>294</v>
      </c>
      <c r="C30" s="627"/>
      <c r="D30" s="627"/>
      <c r="E30" s="627"/>
      <c r="F30" s="627"/>
      <c r="G30" s="627"/>
      <c r="H30" s="627"/>
      <c r="I30" s="627"/>
      <c r="J30" s="627"/>
      <c r="K30" s="627"/>
      <c r="L30" s="627"/>
      <c r="M30" s="627"/>
      <c r="N30" s="627"/>
      <c r="O30" s="627"/>
      <c r="P30" s="627"/>
      <c r="Q30" s="628"/>
      <c r="R30" s="629">
        <v>215436</v>
      </c>
      <c r="S30" s="630"/>
      <c r="T30" s="630"/>
      <c r="U30" s="630"/>
      <c r="V30" s="630"/>
      <c r="W30" s="630"/>
      <c r="X30" s="630"/>
      <c r="Y30" s="631"/>
      <c r="Z30" s="632">
        <v>0.5</v>
      </c>
      <c r="AA30" s="632"/>
      <c r="AB30" s="632"/>
      <c r="AC30" s="632"/>
      <c r="AD30" s="633" t="s">
        <v>586</v>
      </c>
      <c r="AE30" s="633"/>
      <c r="AF30" s="633"/>
      <c r="AG30" s="633"/>
      <c r="AH30" s="633"/>
      <c r="AI30" s="633"/>
      <c r="AJ30" s="633"/>
      <c r="AK30" s="633"/>
      <c r="AL30" s="634" t="s">
        <v>584</v>
      </c>
      <c r="AM30" s="635"/>
      <c r="AN30" s="635"/>
      <c r="AO30" s="636"/>
      <c r="AP30" s="608" t="s">
        <v>225</v>
      </c>
      <c r="AQ30" s="609"/>
      <c r="AR30" s="609"/>
      <c r="AS30" s="609"/>
      <c r="AT30" s="609"/>
      <c r="AU30" s="609"/>
      <c r="AV30" s="609"/>
      <c r="AW30" s="609"/>
      <c r="AX30" s="609"/>
      <c r="AY30" s="609"/>
      <c r="AZ30" s="609"/>
      <c r="BA30" s="609"/>
      <c r="BB30" s="609"/>
      <c r="BC30" s="609"/>
      <c r="BD30" s="609"/>
      <c r="BE30" s="609"/>
      <c r="BF30" s="610"/>
      <c r="BG30" s="608" t="s">
        <v>295</v>
      </c>
      <c r="BH30" s="682"/>
      <c r="BI30" s="682"/>
      <c r="BJ30" s="682"/>
      <c r="BK30" s="682"/>
      <c r="BL30" s="682"/>
      <c r="BM30" s="682"/>
      <c r="BN30" s="682"/>
      <c r="BO30" s="682"/>
      <c r="BP30" s="682"/>
      <c r="BQ30" s="683"/>
      <c r="BR30" s="608" t="s">
        <v>296</v>
      </c>
      <c r="BS30" s="682"/>
      <c r="BT30" s="682"/>
      <c r="BU30" s="682"/>
      <c r="BV30" s="682"/>
      <c r="BW30" s="682"/>
      <c r="BX30" s="682"/>
      <c r="BY30" s="682"/>
      <c r="BZ30" s="682"/>
      <c r="CA30" s="682"/>
      <c r="CB30" s="683"/>
      <c r="CD30" s="674"/>
      <c r="CE30" s="675"/>
      <c r="CF30" s="644" t="s">
        <v>297</v>
      </c>
      <c r="CG30" s="645"/>
      <c r="CH30" s="645"/>
      <c r="CI30" s="645"/>
      <c r="CJ30" s="645"/>
      <c r="CK30" s="645"/>
      <c r="CL30" s="645"/>
      <c r="CM30" s="645"/>
      <c r="CN30" s="645"/>
      <c r="CO30" s="645"/>
      <c r="CP30" s="645"/>
      <c r="CQ30" s="646"/>
      <c r="CR30" s="629">
        <v>4375765</v>
      </c>
      <c r="CS30" s="630"/>
      <c r="CT30" s="630"/>
      <c r="CU30" s="630"/>
      <c r="CV30" s="630"/>
      <c r="CW30" s="630"/>
      <c r="CX30" s="630"/>
      <c r="CY30" s="631"/>
      <c r="CZ30" s="634">
        <v>10.7</v>
      </c>
      <c r="DA30" s="663"/>
      <c r="DB30" s="663"/>
      <c r="DC30" s="670"/>
      <c r="DD30" s="638">
        <v>4355875</v>
      </c>
      <c r="DE30" s="630"/>
      <c r="DF30" s="630"/>
      <c r="DG30" s="630"/>
      <c r="DH30" s="630"/>
      <c r="DI30" s="630"/>
      <c r="DJ30" s="630"/>
      <c r="DK30" s="631"/>
      <c r="DL30" s="638">
        <v>2872056</v>
      </c>
      <c r="DM30" s="630"/>
      <c r="DN30" s="630"/>
      <c r="DO30" s="630"/>
      <c r="DP30" s="630"/>
      <c r="DQ30" s="630"/>
      <c r="DR30" s="630"/>
      <c r="DS30" s="630"/>
      <c r="DT30" s="630"/>
      <c r="DU30" s="630"/>
      <c r="DV30" s="631"/>
      <c r="DW30" s="634">
        <v>17.100000000000001</v>
      </c>
      <c r="DX30" s="663"/>
      <c r="DY30" s="663"/>
      <c r="DZ30" s="663"/>
      <c r="EA30" s="663"/>
      <c r="EB30" s="663"/>
      <c r="EC30" s="664"/>
    </row>
    <row r="31" spans="2:133" ht="11.25" customHeight="1">
      <c r="B31" s="626" t="s">
        <v>298</v>
      </c>
      <c r="C31" s="627"/>
      <c r="D31" s="627"/>
      <c r="E31" s="627"/>
      <c r="F31" s="627"/>
      <c r="G31" s="627"/>
      <c r="H31" s="627"/>
      <c r="I31" s="627"/>
      <c r="J31" s="627"/>
      <c r="K31" s="627"/>
      <c r="L31" s="627"/>
      <c r="M31" s="627"/>
      <c r="N31" s="627"/>
      <c r="O31" s="627"/>
      <c r="P31" s="627"/>
      <c r="Q31" s="628"/>
      <c r="R31" s="629">
        <v>191877</v>
      </c>
      <c r="S31" s="630"/>
      <c r="T31" s="630"/>
      <c r="U31" s="630"/>
      <c r="V31" s="630"/>
      <c r="W31" s="630"/>
      <c r="X31" s="630"/>
      <c r="Y31" s="631"/>
      <c r="Z31" s="632">
        <v>0.5</v>
      </c>
      <c r="AA31" s="632"/>
      <c r="AB31" s="632"/>
      <c r="AC31" s="632"/>
      <c r="AD31" s="633" t="s">
        <v>584</v>
      </c>
      <c r="AE31" s="633"/>
      <c r="AF31" s="633"/>
      <c r="AG31" s="633"/>
      <c r="AH31" s="633"/>
      <c r="AI31" s="633"/>
      <c r="AJ31" s="633"/>
      <c r="AK31" s="633"/>
      <c r="AL31" s="634" t="s">
        <v>584</v>
      </c>
      <c r="AM31" s="635"/>
      <c r="AN31" s="635"/>
      <c r="AO31" s="636"/>
      <c r="AP31" s="686" t="s">
        <v>299</v>
      </c>
      <c r="AQ31" s="687"/>
      <c r="AR31" s="687"/>
      <c r="AS31" s="687"/>
      <c r="AT31" s="692" t="s">
        <v>300</v>
      </c>
      <c r="AU31" s="366"/>
      <c r="AV31" s="366"/>
      <c r="AW31" s="366"/>
      <c r="AX31" s="615" t="s">
        <v>191</v>
      </c>
      <c r="AY31" s="616"/>
      <c r="AZ31" s="616"/>
      <c r="BA31" s="616"/>
      <c r="BB31" s="616"/>
      <c r="BC31" s="616"/>
      <c r="BD31" s="616"/>
      <c r="BE31" s="616"/>
      <c r="BF31" s="617"/>
      <c r="BG31" s="697">
        <v>99.3</v>
      </c>
      <c r="BH31" s="684"/>
      <c r="BI31" s="684"/>
      <c r="BJ31" s="684"/>
      <c r="BK31" s="684"/>
      <c r="BL31" s="684"/>
      <c r="BM31" s="624">
        <v>88.5</v>
      </c>
      <c r="BN31" s="684"/>
      <c r="BO31" s="684"/>
      <c r="BP31" s="684"/>
      <c r="BQ31" s="685"/>
      <c r="BR31" s="697">
        <v>98.8</v>
      </c>
      <c r="BS31" s="684"/>
      <c r="BT31" s="684"/>
      <c r="BU31" s="684"/>
      <c r="BV31" s="684"/>
      <c r="BW31" s="684"/>
      <c r="BX31" s="624">
        <v>88.3</v>
      </c>
      <c r="BY31" s="684"/>
      <c r="BZ31" s="684"/>
      <c r="CA31" s="684"/>
      <c r="CB31" s="685"/>
      <c r="CD31" s="674"/>
      <c r="CE31" s="675"/>
      <c r="CF31" s="644" t="s">
        <v>301</v>
      </c>
      <c r="CG31" s="645"/>
      <c r="CH31" s="645"/>
      <c r="CI31" s="645"/>
      <c r="CJ31" s="645"/>
      <c r="CK31" s="645"/>
      <c r="CL31" s="645"/>
      <c r="CM31" s="645"/>
      <c r="CN31" s="645"/>
      <c r="CO31" s="645"/>
      <c r="CP31" s="645"/>
      <c r="CQ31" s="646"/>
      <c r="CR31" s="629">
        <v>99200</v>
      </c>
      <c r="CS31" s="668"/>
      <c r="CT31" s="668"/>
      <c r="CU31" s="668"/>
      <c r="CV31" s="668"/>
      <c r="CW31" s="668"/>
      <c r="CX31" s="668"/>
      <c r="CY31" s="669"/>
      <c r="CZ31" s="634">
        <v>0.2</v>
      </c>
      <c r="DA31" s="663"/>
      <c r="DB31" s="663"/>
      <c r="DC31" s="670"/>
      <c r="DD31" s="638">
        <v>97123</v>
      </c>
      <c r="DE31" s="668"/>
      <c r="DF31" s="668"/>
      <c r="DG31" s="668"/>
      <c r="DH31" s="668"/>
      <c r="DI31" s="668"/>
      <c r="DJ31" s="668"/>
      <c r="DK31" s="669"/>
      <c r="DL31" s="638">
        <v>97123</v>
      </c>
      <c r="DM31" s="668"/>
      <c r="DN31" s="668"/>
      <c r="DO31" s="668"/>
      <c r="DP31" s="668"/>
      <c r="DQ31" s="668"/>
      <c r="DR31" s="668"/>
      <c r="DS31" s="668"/>
      <c r="DT31" s="668"/>
      <c r="DU31" s="668"/>
      <c r="DV31" s="669"/>
      <c r="DW31" s="634">
        <v>0.6</v>
      </c>
      <c r="DX31" s="663"/>
      <c r="DY31" s="663"/>
      <c r="DZ31" s="663"/>
      <c r="EA31" s="663"/>
      <c r="EB31" s="663"/>
      <c r="EC31" s="664"/>
    </row>
    <row r="32" spans="2:133" ht="11.25" customHeight="1">
      <c r="B32" s="626" t="s">
        <v>302</v>
      </c>
      <c r="C32" s="627"/>
      <c r="D32" s="627"/>
      <c r="E32" s="627"/>
      <c r="F32" s="627"/>
      <c r="G32" s="627"/>
      <c r="H32" s="627"/>
      <c r="I32" s="627"/>
      <c r="J32" s="627"/>
      <c r="K32" s="627"/>
      <c r="L32" s="627"/>
      <c r="M32" s="627"/>
      <c r="N32" s="627"/>
      <c r="O32" s="627"/>
      <c r="P32" s="627"/>
      <c r="Q32" s="628"/>
      <c r="R32" s="629">
        <v>7956228</v>
      </c>
      <c r="S32" s="630"/>
      <c r="T32" s="630"/>
      <c r="U32" s="630"/>
      <c r="V32" s="630"/>
      <c r="W32" s="630"/>
      <c r="X32" s="630"/>
      <c r="Y32" s="631"/>
      <c r="Z32" s="632">
        <v>18.8</v>
      </c>
      <c r="AA32" s="632"/>
      <c r="AB32" s="632"/>
      <c r="AC32" s="632"/>
      <c r="AD32" s="633" t="s">
        <v>129</v>
      </c>
      <c r="AE32" s="633"/>
      <c r="AF32" s="633"/>
      <c r="AG32" s="633"/>
      <c r="AH32" s="633"/>
      <c r="AI32" s="633"/>
      <c r="AJ32" s="633"/>
      <c r="AK32" s="633"/>
      <c r="AL32" s="634" t="s">
        <v>129</v>
      </c>
      <c r="AM32" s="635"/>
      <c r="AN32" s="635"/>
      <c r="AO32" s="636"/>
      <c r="AP32" s="688"/>
      <c r="AQ32" s="689"/>
      <c r="AR32" s="689"/>
      <c r="AS32" s="689"/>
      <c r="AT32" s="693"/>
      <c r="AU32" s="362" t="s">
        <v>303</v>
      </c>
      <c r="AV32" s="362"/>
      <c r="AW32" s="362"/>
      <c r="AX32" s="626" t="s">
        <v>304</v>
      </c>
      <c r="AY32" s="627"/>
      <c r="AZ32" s="627"/>
      <c r="BA32" s="627"/>
      <c r="BB32" s="627"/>
      <c r="BC32" s="627"/>
      <c r="BD32" s="627"/>
      <c r="BE32" s="627"/>
      <c r="BF32" s="628"/>
      <c r="BG32" s="698">
        <v>99.3</v>
      </c>
      <c r="BH32" s="668"/>
      <c r="BI32" s="668"/>
      <c r="BJ32" s="668"/>
      <c r="BK32" s="668"/>
      <c r="BL32" s="668"/>
      <c r="BM32" s="635">
        <v>97.1</v>
      </c>
      <c r="BN32" s="695"/>
      <c r="BO32" s="695"/>
      <c r="BP32" s="695"/>
      <c r="BQ32" s="696"/>
      <c r="BR32" s="698">
        <v>99.2</v>
      </c>
      <c r="BS32" s="668"/>
      <c r="BT32" s="668"/>
      <c r="BU32" s="668"/>
      <c r="BV32" s="668"/>
      <c r="BW32" s="668"/>
      <c r="BX32" s="635">
        <v>97</v>
      </c>
      <c r="BY32" s="695"/>
      <c r="BZ32" s="695"/>
      <c r="CA32" s="695"/>
      <c r="CB32" s="696"/>
      <c r="CD32" s="676"/>
      <c r="CE32" s="677"/>
      <c r="CF32" s="644" t="s">
        <v>599</v>
      </c>
      <c r="CG32" s="645"/>
      <c r="CH32" s="645"/>
      <c r="CI32" s="645"/>
      <c r="CJ32" s="645"/>
      <c r="CK32" s="645"/>
      <c r="CL32" s="645"/>
      <c r="CM32" s="645"/>
      <c r="CN32" s="645"/>
      <c r="CO32" s="645"/>
      <c r="CP32" s="645"/>
      <c r="CQ32" s="646"/>
      <c r="CR32" s="629">
        <v>2</v>
      </c>
      <c r="CS32" s="630"/>
      <c r="CT32" s="630"/>
      <c r="CU32" s="630"/>
      <c r="CV32" s="630"/>
      <c r="CW32" s="630"/>
      <c r="CX32" s="630"/>
      <c r="CY32" s="631"/>
      <c r="CZ32" s="634">
        <v>0</v>
      </c>
      <c r="DA32" s="663"/>
      <c r="DB32" s="663"/>
      <c r="DC32" s="670"/>
      <c r="DD32" s="638">
        <v>2</v>
      </c>
      <c r="DE32" s="630"/>
      <c r="DF32" s="630"/>
      <c r="DG32" s="630"/>
      <c r="DH32" s="630"/>
      <c r="DI32" s="630"/>
      <c r="DJ32" s="630"/>
      <c r="DK32" s="631"/>
      <c r="DL32" s="638">
        <v>2</v>
      </c>
      <c r="DM32" s="630"/>
      <c r="DN32" s="630"/>
      <c r="DO32" s="630"/>
      <c r="DP32" s="630"/>
      <c r="DQ32" s="630"/>
      <c r="DR32" s="630"/>
      <c r="DS32" s="630"/>
      <c r="DT32" s="630"/>
      <c r="DU32" s="630"/>
      <c r="DV32" s="631"/>
      <c r="DW32" s="634">
        <v>0</v>
      </c>
      <c r="DX32" s="663"/>
      <c r="DY32" s="663"/>
      <c r="DZ32" s="663"/>
      <c r="EA32" s="663"/>
      <c r="EB32" s="663"/>
      <c r="EC32" s="664"/>
    </row>
    <row r="33" spans="2:133" ht="11.25" customHeight="1">
      <c r="B33" s="665" t="s">
        <v>305</v>
      </c>
      <c r="C33" s="666"/>
      <c r="D33" s="666"/>
      <c r="E33" s="666"/>
      <c r="F33" s="666"/>
      <c r="G33" s="666"/>
      <c r="H33" s="666"/>
      <c r="I33" s="666"/>
      <c r="J33" s="666"/>
      <c r="K33" s="666"/>
      <c r="L33" s="666"/>
      <c r="M33" s="666"/>
      <c r="N33" s="666"/>
      <c r="O33" s="666"/>
      <c r="P33" s="666"/>
      <c r="Q33" s="667"/>
      <c r="R33" s="629" t="s">
        <v>129</v>
      </c>
      <c r="S33" s="630"/>
      <c r="T33" s="630"/>
      <c r="U33" s="630"/>
      <c r="V33" s="630"/>
      <c r="W33" s="630"/>
      <c r="X33" s="630"/>
      <c r="Y33" s="631"/>
      <c r="Z33" s="632" t="s">
        <v>129</v>
      </c>
      <c r="AA33" s="632"/>
      <c r="AB33" s="632"/>
      <c r="AC33" s="632"/>
      <c r="AD33" s="633" t="s">
        <v>129</v>
      </c>
      <c r="AE33" s="633"/>
      <c r="AF33" s="633"/>
      <c r="AG33" s="633"/>
      <c r="AH33" s="633"/>
      <c r="AI33" s="633"/>
      <c r="AJ33" s="633"/>
      <c r="AK33" s="633"/>
      <c r="AL33" s="634" t="s">
        <v>129</v>
      </c>
      <c r="AM33" s="635"/>
      <c r="AN33" s="635"/>
      <c r="AO33" s="636"/>
      <c r="AP33" s="690"/>
      <c r="AQ33" s="691"/>
      <c r="AR33" s="691"/>
      <c r="AS33" s="691"/>
      <c r="AT33" s="694"/>
      <c r="AU33" s="360"/>
      <c r="AV33" s="360"/>
      <c r="AW33" s="360"/>
      <c r="AX33" s="679" t="s">
        <v>306</v>
      </c>
      <c r="AY33" s="680"/>
      <c r="AZ33" s="680"/>
      <c r="BA33" s="680"/>
      <c r="BB33" s="680"/>
      <c r="BC33" s="680"/>
      <c r="BD33" s="680"/>
      <c r="BE33" s="680"/>
      <c r="BF33" s="681"/>
      <c r="BG33" s="699">
        <v>99.1</v>
      </c>
      <c r="BH33" s="700"/>
      <c r="BI33" s="700"/>
      <c r="BJ33" s="700"/>
      <c r="BK33" s="700"/>
      <c r="BL33" s="700"/>
      <c r="BM33" s="701">
        <v>81.8</v>
      </c>
      <c r="BN33" s="700"/>
      <c r="BO33" s="700"/>
      <c r="BP33" s="700"/>
      <c r="BQ33" s="702"/>
      <c r="BR33" s="699">
        <v>98.3</v>
      </c>
      <c r="BS33" s="700"/>
      <c r="BT33" s="700"/>
      <c r="BU33" s="700"/>
      <c r="BV33" s="700"/>
      <c r="BW33" s="700"/>
      <c r="BX33" s="701">
        <v>81.5</v>
      </c>
      <c r="BY33" s="700"/>
      <c r="BZ33" s="700"/>
      <c r="CA33" s="700"/>
      <c r="CB33" s="702"/>
      <c r="CD33" s="644" t="s">
        <v>307</v>
      </c>
      <c r="CE33" s="645"/>
      <c r="CF33" s="645"/>
      <c r="CG33" s="645"/>
      <c r="CH33" s="645"/>
      <c r="CI33" s="645"/>
      <c r="CJ33" s="645"/>
      <c r="CK33" s="645"/>
      <c r="CL33" s="645"/>
      <c r="CM33" s="645"/>
      <c r="CN33" s="645"/>
      <c r="CO33" s="645"/>
      <c r="CP33" s="645"/>
      <c r="CQ33" s="646"/>
      <c r="CR33" s="629">
        <v>15169279</v>
      </c>
      <c r="CS33" s="668"/>
      <c r="CT33" s="668"/>
      <c r="CU33" s="668"/>
      <c r="CV33" s="668"/>
      <c r="CW33" s="668"/>
      <c r="CX33" s="668"/>
      <c r="CY33" s="669"/>
      <c r="CZ33" s="634">
        <v>37.299999999999997</v>
      </c>
      <c r="DA33" s="663"/>
      <c r="DB33" s="663"/>
      <c r="DC33" s="670"/>
      <c r="DD33" s="638">
        <v>9073803</v>
      </c>
      <c r="DE33" s="668"/>
      <c r="DF33" s="668"/>
      <c r="DG33" s="668"/>
      <c r="DH33" s="668"/>
      <c r="DI33" s="668"/>
      <c r="DJ33" s="668"/>
      <c r="DK33" s="669"/>
      <c r="DL33" s="638">
        <v>6196065</v>
      </c>
      <c r="DM33" s="668"/>
      <c r="DN33" s="668"/>
      <c r="DO33" s="668"/>
      <c r="DP33" s="668"/>
      <c r="DQ33" s="668"/>
      <c r="DR33" s="668"/>
      <c r="DS33" s="668"/>
      <c r="DT33" s="668"/>
      <c r="DU33" s="668"/>
      <c r="DV33" s="669"/>
      <c r="DW33" s="634">
        <v>36.9</v>
      </c>
      <c r="DX33" s="663"/>
      <c r="DY33" s="663"/>
      <c r="DZ33" s="663"/>
      <c r="EA33" s="663"/>
      <c r="EB33" s="663"/>
      <c r="EC33" s="664"/>
    </row>
    <row r="34" spans="2:133" ht="11.25" customHeight="1">
      <c r="B34" s="626" t="s">
        <v>308</v>
      </c>
      <c r="C34" s="627"/>
      <c r="D34" s="627"/>
      <c r="E34" s="627"/>
      <c r="F34" s="627"/>
      <c r="G34" s="627"/>
      <c r="H34" s="627"/>
      <c r="I34" s="627"/>
      <c r="J34" s="627"/>
      <c r="K34" s="627"/>
      <c r="L34" s="627"/>
      <c r="M34" s="627"/>
      <c r="N34" s="627"/>
      <c r="O34" s="627"/>
      <c r="P34" s="627"/>
      <c r="Q34" s="628"/>
      <c r="R34" s="629">
        <v>4833583</v>
      </c>
      <c r="S34" s="630"/>
      <c r="T34" s="630"/>
      <c r="U34" s="630"/>
      <c r="V34" s="630"/>
      <c r="W34" s="630"/>
      <c r="X34" s="630"/>
      <c r="Y34" s="631"/>
      <c r="Z34" s="632">
        <v>11.4</v>
      </c>
      <c r="AA34" s="632"/>
      <c r="AB34" s="632"/>
      <c r="AC34" s="632"/>
      <c r="AD34" s="633" t="s">
        <v>584</v>
      </c>
      <c r="AE34" s="633"/>
      <c r="AF34" s="633"/>
      <c r="AG34" s="633"/>
      <c r="AH34" s="633"/>
      <c r="AI34" s="633"/>
      <c r="AJ34" s="633"/>
      <c r="AK34" s="633"/>
      <c r="AL34" s="634" t="s">
        <v>584</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309</v>
      </c>
      <c r="CE34" s="645"/>
      <c r="CF34" s="645"/>
      <c r="CG34" s="645"/>
      <c r="CH34" s="645"/>
      <c r="CI34" s="645"/>
      <c r="CJ34" s="645"/>
      <c r="CK34" s="645"/>
      <c r="CL34" s="645"/>
      <c r="CM34" s="645"/>
      <c r="CN34" s="645"/>
      <c r="CO34" s="645"/>
      <c r="CP34" s="645"/>
      <c r="CQ34" s="646"/>
      <c r="CR34" s="629">
        <v>4634488</v>
      </c>
      <c r="CS34" s="630"/>
      <c r="CT34" s="630"/>
      <c r="CU34" s="630"/>
      <c r="CV34" s="630"/>
      <c r="CW34" s="630"/>
      <c r="CX34" s="630"/>
      <c r="CY34" s="631"/>
      <c r="CZ34" s="634">
        <v>11.4</v>
      </c>
      <c r="DA34" s="663"/>
      <c r="DB34" s="663"/>
      <c r="DC34" s="670"/>
      <c r="DD34" s="638">
        <v>2569883</v>
      </c>
      <c r="DE34" s="630"/>
      <c r="DF34" s="630"/>
      <c r="DG34" s="630"/>
      <c r="DH34" s="630"/>
      <c r="DI34" s="630"/>
      <c r="DJ34" s="630"/>
      <c r="DK34" s="631"/>
      <c r="DL34" s="638">
        <v>2089313</v>
      </c>
      <c r="DM34" s="630"/>
      <c r="DN34" s="630"/>
      <c r="DO34" s="630"/>
      <c r="DP34" s="630"/>
      <c r="DQ34" s="630"/>
      <c r="DR34" s="630"/>
      <c r="DS34" s="630"/>
      <c r="DT34" s="630"/>
      <c r="DU34" s="630"/>
      <c r="DV34" s="631"/>
      <c r="DW34" s="634">
        <v>12.4</v>
      </c>
      <c r="DX34" s="663"/>
      <c r="DY34" s="663"/>
      <c r="DZ34" s="663"/>
      <c r="EA34" s="663"/>
      <c r="EB34" s="663"/>
      <c r="EC34" s="664"/>
    </row>
    <row r="35" spans="2:133" ht="11.25" customHeight="1">
      <c r="B35" s="626" t="s">
        <v>310</v>
      </c>
      <c r="C35" s="627"/>
      <c r="D35" s="627"/>
      <c r="E35" s="627"/>
      <c r="F35" s="627"/>
      <c r="G35" s="627"/>
      <c r="H35" s="627"/>
      <c r="I35" s="627"/>
      <c r="J35" s="627"/>
      <c r="K35" s="627"/>
      <c r="L35" s="627"/>
      <c r="M35" s="627"/>
      <c r="N35" s="627"/>
      <c r="O35" s="627"/>
      <c r="P35" s="627"/>
      <c r="Q35" s="628"/>
      <c r="R35" s="629">
        <v>98049</v>
      </c>
      <c r="S35" s="630"/>
      <c r="T35" s="630"/>
      <c r="U35" s="630"/>
      <c r="V35" s="630"/>
      <c r="W35" s="630"/>
      <c r="X35" s="630"/>
      <c r="Y35" s="631"/>
      <c r="Z35" s="632">
        <v>0.2</v>
      </c>
      <c r="AA35" s="632"/>
      <c r="AB35" s="632"/>
      <c r="AC35" s="632"/>
      <c r="AD35" s="633">
        <v>8965</v>
      </c>
      <c r="AE35" s="633"/>
      <c r="AF35" s="633"/>
      <c r="AG35" s="633"/>
      <c r="AH35" s="633"/>
      <c r="AI35" s="633"/>
      <c r="AJ35" s="633"/>
      <c r="AK35" s="633"/>
      <c r="AL35" s="634">
        <v>0.1</v>
      </c>
      <c r="AM35" s="635"/>
      <c r="AN35" s="635"/>
      <c r="AO35" s="636"/>
      <c r="AP35" s="218"/>
      <c r="AQ35" s="608" t="s">
        <v>311</v>
      </c>
      <c r="AR35" s="609"/>
      <c r="AS35" s="609"/>
      <c r="AT35" s="609"/>
      <c r="AU35" s="609"/>
      <c r="AV35" s="609"/>
      <c r="AW35" s="609"/>
      <c r="AX35" s="609"/>
      <c r="AY35" s="609"/>
      <c r="AZ35" s="609"/>
      <c r="BA35" s="609"/>
      <c r="BB35" s="609"/>
      <c r="BC35" s="609"/>
      <c r="BD35" s="609"/>
      <c r="BE35" s="609"/>
      <c r="BF35" s="610"/>
      <c r="BG35" s="608" t="s">
        <v>312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600</v>
      </c>
      <c r="CE35" s="645"/>
      <c r="CF35" s="645"/>
      <c r="CG35" s="645"/>
      <c r="CH35" s="645"/>
      <c r="CI35" s="645"/>
      <c r="CJ35" s="645"/>
      <c r="CK35" s="645"/>
      <c r="CL35" s="645"/>
      <c r="CM35" s="645"/>
      <c r="CN35" s="645"/>
      <c r="CO35" s="645"/>
      <c r="CP35" s="645"/>
      <c r="CQ35" s="646"/>
      <c r="CR35" s="629">
        <v>53387</v>
      </c>
      <c r="CS35" s="668"/>
      <c r="CT35" s="668"/>
      <c r="CU35" s="668"/>
      <c r="CV35" s="668"/>
      <c r="CW35" s="668"/>
      <c r="CX35" s="668"/>
      <c r="CY35" s="669"/>
      <c r="CZ35" s="634">
        <v>0.1</v>
      </c>
      <c r="DA35" s="663"/>
      <c r="DB35" s="663"/>
      <c r="DC35" s="670"/>
      <c r="DD35" s="638">
        <v>33273</v>
      </c>
      <c r="DE35" s="668"/>
      <c r="DF35" s="668"/>
      <c r="DG35" s="668"/>
      <c r="DH35" s="668"/>
      <c r="DI35" s="668"/>
      <c r="DJ35" s="668"/>
      <c r="DK35" s="669"/>
      <c r="DL35" s="638">
        <v>30236</v>
      </c>
      <c r="DM35" s="668"/>
      <c r="DN35" s="668"/>
      <c r="DO35" s="668"/>
      <c r="DP35" s="668"/>
      <c r="DQ35" s="668"/>
      <c r="DR35" s="668"/>
      <c r="DS35" s="668"/>
      <c r="DT35" s="668"/>
      <c r="DU35" s="668"/>
      <c r="DV35" s="669"/>
      <c r="DW35" s="634">
        <v>0.2</v>
      </c>
      <c r="DX35" s="663"/>
      <c r="DY35" s="663"/>
      <c r="DZ35" s="663"/>
      <c r="EA35" s="663"/>
      <c r="EB35" s="663"/>
      <c r="EC35" s="664"/>
    </row>
    <row r="36" spans="2:133" ht="11.25" customHeight="1">
      <c r="B36" s="626" t="s">
        <v>313</v>
      </c>
      <c r="C36" s="627"/>
      <c r="D36" s="627"/>
      <c r="E36" s="627"/>
      <c r="F36" s="627"/>
      <c r="G36" s="627"/>
      <c r="H36" s="627"/>
      <c r="I36" s="627"/>
      <c r="J36" s="627"/>
      <c r="K36" s="627"/>
      <c r="L36" s="627"/>
      <c r="M36" s="627"/>
      <c r="N36" s="627"/>
      <c r="O36" s="627"/>
      <c r="P36" s="627"/>
      <c r="Q36" s="628"/>
      <c r="R36" s="629">
        <v>2500445</v>
      </c>
      <c r="S36" s="630"/>
      <c r="T36" s="630"/>
      <c r="U36" s="630"/>
      <c r="V36" s="630"/>
      <c r="W36" s="630"/>
      <c r="X36" s="630"/>
      <c r="Y36" s="631"/>
      <c r="Z36" s="632">
        <v>5.9</v>
      </c>
      <c r="AA36" s="632"/>
      <c r="AB36" s="632"/>
      <c r="AC36" s="632"/>
      <c r="AD36" s="633" t="s">
        <v>129</v>
      </c>
      <c r="AE36" s="633"/>
      <c r="AF36" s="633"/>
      <c r="AG36" s="633"/>
      <c r="AH36" s="633"/>
      <c r="AI36" s="633"/>
      <c r="AJ36" s="633"/>
      <c r="AK36" s="633"/>
      <c r="AL36" s="634" t="s">
        <v>586</v>
      </c>
      <c r="AM36" s="635"/>
      <c r="AN36" s="635"/>
      <c r="AO36" s="636"/>
      <c r="AP36" s="218"/>
      <c r="AQ36" s="703" t="s">
        <v>314</v>
      </c>
      <c r="AR36" s="704"/>
      <c r="AS36" s="704"/>
      <c r="AT36" s="704"/>
      <c r="AU36" s="704"/>
      <c r="AV36" s="704"/>
      <c r="AW36" s="704"/>
      <c r="AX36" s="704"/>
      <c r="AY36" s="705"/>
      <c r="AZ36" s="618">
        <v>3950636</v>
      </c>
      <c r="BA36" s="619"/>
      <c r="BB36" s="619"/>
      <c r="BC36" s="619"/>
      <c r="BD36" s="619"/>
      <c r="BE36" s="619"/>
      <c r="BF36" s="706"/>
      <c r="BG36" s="640" t="s">
        <v>315</v>
      </c>
      <c r="BH36" s="641"/>
      <c r="BI36" s="641"/>
      <c r="BJ36" s="641"/>
      <c r="BK36" s="641"/>
      <c r="BL36" s="641"/>
      <c r="BM36" s="641"/>
      <c r="BN36" s="641"/>
      <c r="BO36" s="641"/>
      <c r="BP36" s="641"/>
      <c r="BQ36" s="641"/>
      <c r="BR36" s="641"/>
      <c r="BS36" s="641"/>
      <c r="BT36" s="641"/>
      <c r="BU36" s="642"/>
      <c r="BV36" s="618">
        <v>173418</v>
      </c>
      <c r="BW36" s="619"/>
      <c r="BX36" s="619"/>
      <c r="BY36" s="619"/>
      <c r="BZ36" s="619"/>
      <c r="CA36" s="619"/>
      <c r="CB36" s="706"/>
      <c r="CD36" s="644" t="s">
        <v>316</v>
      </c>
      <c r="CE36" s="645"/>
      <c r="CF36" s="645"/>
      <c r="CG36" s="645"/>
      <c r="CH36" s="645"/>
      <c r="CI36" s="645"/>
      <c r="CJ36" s="645"/>
      <c r="CK36" s="645"/>
      <c r="CL36" s="645"/>
      <c r="CM36" s="645"/>
      <c r="CN36" s="645"/>
      <c r="CO36" s="645"/>
      <c r="CP36" s="645"/>
      <c r="CQ36" s="646"/>
      <c r="CR36" s="629">
        <v>4036160</v>
      </c>
      <c r="CS36" s="630"/>
      <c r="CT36" s="630"/>
      <c r="CU36" s="630"/>
      <c r="CV36" s="630"/>
      <c r="CW36" s="630"/>
      <c r="CX36" s="630"/>
      <c r="CY36" s="631"/>
      <c r="CZ36" s="634">
        <v>9.9</v>
      </c>
      <c r="DA36" s="663"/>
      <c r="DB36" s="663"/>
      <c r="DC36" s="670"/>
      <c r="DD36" s="638">
        <v>3399542</v>
      </c>
      <c r="DE36" s="630"/>
      <c r="DF36" s="630"/>
      <c r="DG36" s="630"/>
      <c r="DH36" s="630"/>
      <c r="DI36" s="630"/>
      <c r="DJ36" s="630"/>
      <c r="DK36" s="631"/>
      <c r="DL36" s="638">
        <v>2124011</v>
      </c>
      <c r="DM36" s="630"/>
      <c r="DN36" s="630"/>
      <c r="DO36" s="630"/>
      <c r="DP36" s="630"/>
      <c r="DQ36" s="630"/>
      <c r="DR36" s="630"/>
      <c r="DS36" s="630"/>
      <c r="DT36" s="630"/>
      <c r="DU36" s="630"/>
      <c r="DV36" s="631"/>
      <c r="DW36" s="634">
        <v>12.6</v>
      </c>
      <c r="DX36" s="663"/>
      <c r="DY36" s="663"/>
      <c r="DZ36" s="663"/>
      <c r="EA36" s="663"/>
      <c r="EB36" s="663"/>
      <c r="EC36" s="664"/>
    </row>
    <row r="37" spans="2:133" ht="11.25" customHeight="1">
      <c r="B37" s="626" t="s">
        <v>317</v>
      </c>
      <c r="C37" s="627"/>
      <c r="D37" s="627"/>
      <c r="E37" s="627"/>
      <c r="F37" s="627"/>
      <c r="G37" s="627"/>
      <c r="H37" s="627"/>
      <c r="I37" s="627"/>
      <c r="J37" s="627"/>
      <c r="K37" s="627"/>
      <c r="L37" s="627"/>
      <c r="M37" s="627"/>
      <c r="N37" s="627"/>
      <c r="O37" s="627"/>
      <c r="P37" s="627"/>
      <c r="Q37" s="628"/>
      <c r="R37" s="629">
        <v>2972165</v>
      </c>
      <c r="S37" s="630"/>
      <c r="T37" s="630"/>
      <c r="U37" s="630"/>
      <c r="V37" s="630"/>
      <c r="W37" s="630"/>
      <c r="X37" s="630"/>
      <c r="Y37" s="631"/>
      <c r="Z37" s="632">
        <v>7</v>
      </c>
      <c r="AA37" s="632"/>
      <c r="AB37" s="632"/>
      <c r="AC37" s="632"/>
      <c r="AD37" s="633" t="s">
        <v>129</v>
      </c>
      <c r="AE37" s="633"/>
      <c r="AF37" s="633"/>
      <c r="AG37" s="633"/>
      <c r="AH37" s="633"/>
      <c r="AI37" s="633"/>
      <c r="AJ37" s="633"/>
      <c r="AK37" s="633"/>
      <c r="AL37" s="634" t="s">
        <v>129</v>
      </c>
      <c r="AM37" s="635"/>
      <c r="AN37" s="635"/>
      <c r="AO37" s="636"/>
      <c r="AQ37" s="707" t="s">
        <v>601</v>
      </c>
      <c r="AR37" s="708"/>
      <c r="AS37" s="708"/>
      <c r="AT37" s="708"/>
      <c r="AU37" s="708"/>
      <c r="AV37" s="708"/>
      <c r="AW37" s="708"/>
      <c r="AX37" s="708"/>
      <c r="AY37" s="709"/>
      <c r="AZ37" s="629">
        <v>1131737</v>
      </c>
      <c r="BA37" s="630"/>
      <c r="BB37" s="630"/>
      <c r="BC37" s="630"/>
      <c r="BD37" s="668"/>
      <c r="BE37" s="668"/>
      <c r="BF37" s="696"/>
      <c r="BG37" s="644" t="s">
        <v>318</v>
      </c>
      <c r="BH37" s="645"/>
      <c r="BI37" s="645"/>
      <c r="BJ37" s="645"/>
      <c r="BK37" s="645"/>
      <c r="BL37" s="645"/>
      <c r="BM37" s="645"/>
      <c r="BN37" s="645"/>
      <c r="BO37" s="645"/>
      <c r="BP37" s="645"/>
      <c r="BQ37" s="645"/>
      <c r="BR37" s="645"/>
      <c r="BS37" s="645"/>
      <c r="BT37" s="645"/>
      <c r="BU37" s="646"/>
      <c r="BV37" s="629">
        <v>92877</v>
      </c>
      <c r="BW37" s="630"/>
      <c r="BX37" s="630"/>
      <c r="BY37" s="630"/>
      <c r="BZ37" s="630"/>
      <c r="CA37" s="630"/>
      <c r="CB37" s="639"/>
      <c r="CD37" s="644" t="s">
        <v>602</v>
      </c>
      <c r="CE37" s="645"/>
      <c r="CF37" s="645"/>
      <c r="CG37" s="645"/>
      <c r="CH37" s="645"/>
      <c r="CI37" s="645"/>
      <c r="CJ37" s="645"/>
      <c r="CK37" s="645"/>
      <c r="CL37" s="645"/>
      <c r="CM37" s="645"/>
      <c r="CN37" s="645"/>
      <c r="CO37" s="645"/>
      <c r="CP37" s="645"/>
      <c r="CQ37" s="646"/>
      <c r="CR37" s="629">
        <v>1480380</v>
      </c>
      <c r="CS37" s="668"/>
      <c r="CT37" s="668"/>
      <c r="CU37" s="668"/>
      <c r="CV37" s="668"/>
      <c r="CW37" s="668"/>
      <c r="CX37" s="668"/>
      <c r="CY37" s="669"/>
      <c r="CZ37" s="634">
        <v>3.6</v>
      </c>
      <c r="DA37" s="663"/>
      <c r="DB37" s="663"/>
      <c r="DC37" s="670"/>
      <c r="DD37" s="638">
        <v>1286226</v>
      </c>
      <c r="DE37" s="668"/>
      <c r="DF37" s="668"/>
      <c r="DG37" s="668"/>
      <c r="DH37" s="668"/>
      <c r="DI37" s="668"/>
      <c r="DJ37" s="668"/>
      <c r="DK37" s="669"/>
      <c r="DL37" s="638">
        <v>966492</v>
      </c>
      <c r="DM37" s="668"/>
      <c r="DN37" s="668"/>
      <c r="DO37" s="668"/>
      <c r="DP37" s="668"/>
      <c r="DQ37" s="668"/>
      <c r="DR37" s="668"/>
      <c r="DS37" s="668"/>
      <c r="DT37" s="668"/>
      <c r="DU37" s="668"/>
      <c r="DV37" s="669"/>
      <c r="DW37" s="634">
        <v>5.8</v>
      </c>
      <c r="DX37" s="663"/>
      <c r="DY37" s="663"/>
      <c r="DZ37" s="663"/>
      <c r="EA37" s="663"/>
      <c r="EB37" s="663"/>
      <c r="EC37" s="664"/>
    </row>
    <row r="38" spans="2:133" ht="11.25" customHeight="1">
      <c r="B38" s="626" t="s">
        <v>319</v>
      </c>
      <c r="C38" s="627"/>
      <c r="D38" s="627"/>
      <c r="E38" s="627"/>
      <c r="F38" s="627"/>
      <c r="G38" s="627"/>
      <c r="H38" s="627"/>
      <c r="I38" s="627"/>
      <c r="J38" s="627"/>
      <c r="K38" s="627"/>
      <c r="L38" s="627"/>
      <c r="M38" s="627"/>
      <c r="N38" s="627"/>
      <c r="O38" s="627"/>
      <c r="P38" s="627"/>
      <c r="Q38" s="628"/>
      <c r="R38" s="629">
        <v>1508919</v>
      </c>
      <c r="S38" s="630"/>
      <c r="T38" s="630"/>
      <c r="U38" s="630"/>
      <c r="V38" s="630"/>
      <c r="W38" s="630"/>
      <c r="X38" s="630"/>
      <c r="Y38" s="631"/>
      <c r="Z38" s="632">
        <v>3.6</v>
      </c>
      <c r="AA38" s="632"/>
      <c r="AB38" s="632"/>
      <c r="AC38" s="632"/>
      <c r="AD38" s="633" t="s">
        <v>584</v>
      </c>
      <c r="AE38" s="633"/>
      <c r="AF38" s="633"/>
      <c r="AG38" s="633"/>
      <c r="AH38" s="633"/>
      <c r="AI38" s="633"/>
      <c r="AJ38" s="633"/>
      <c r="AK38" s="633"/>
      <c r="AL38" s="634" t="s">
        <v>129</v>
      </c>
      <c r="AM38" s="635"/>
      <c r="AN38" s="635"/>
      <c r="AO38" s="636"/>
      <c r="AQ38" s="707" t="s">
        <v>320</v>
      </c>
      <c r="AR38" s="708"/>
      <c r="AS38" s="708"/>
      <c r="AT38" s="708"/>
      <c r="AU38" s="708"/>
      <c r="AV38" s="708"/>
      <c r="AW38" s="708"/>
      <c r="AX38" s="708"/>
      <c r="AY38" s="709"/>
      <c r="AZ38" s="629">
        <v>150966</v>
      </c>
      <c r="BA38" s="630"/>
      <c r="BB38" s="630"/>
      <c r="BC38" s="630"/>
      <c r="BD38" s="668"/>
      <c r="BE38" s="668"/>
      <c r="BF38" s="696"/>
      <c r="BG38" s="644" t="s">
        <v>321</v>
      </c>
      <c r="BH38" s="645"/>
      <c r="BI38" s="645"/>
      <c r="BJ38" s="645"/>
      <c r="BK38" s="645"/>
      <c r="BL38" s="645"/>
      <c r="BM38" s="645"/>
      <c r="BN38" s="645"/>
      <c r="BO38" s="645"/>
      <c r="BP38" s="645"/>
      <c r="BQ38" s="645"/>
      <c r="BR38" s="645"/>
      <c r="BS38" s="645"/>
      <c r="BT38" s="645"/>
      <c r="BU38" s="646"/>
      <c r="BV38" s="629">
        <v>7411</v>
      </c>
      <c r="BW38" s="630"/>
      <c r="BX38" s="630"/>
      <c r="BY38" s="630"/>
      <c r="BZ38" s="630"/>
      <c r="CA38" s="630"/>
      <c r="CB38" s="639"/>
      <c r="CD38" s="644" t="s">
        <v>603</v>
      </c>
      <c r="CE38" s="645"/>
      <c r="CF38" s="645"/>
      <c r="CG38" s="645"/>
      <c r="CH38" s="645"/>
      <c r="CI38" s="645"/>
      <c r="CJ38" s="645"/>
      <c r="CK38" s="645"/>
      <c r="CL38" s="645"/>
      <c r="CM38" s="645"/>
      <c r="CN38" s="645"/>
      <c r="CO38" s="645"/>
      <c r="CP38" s="645"/>
      <c r="CQ38" s="646"/>
      <c r="CR38" s="629">
        <v>2666973</v>
      </c>
      <c r="CS38" s="630"/>
      <c r="CT38" s="630"/>
      <c r="CU38" s="630"/>
      <c r="CV38" s="630"/>
      <c r="CW38" s="630"/>
      <c r="CX38" s="630"/>
      <c r="CY38" s="631"/>
      <c r="CZ38" s="634">
        <v>6.6</v>
      </c>
      <c r="DA38" s="663"/>
      <c r="DB38" s="663"/>
      <c r="DC38" s="670"/>
      <c r="DD38" s="638">
        <v>2184253</v>
      </c>
      <c r="DE38" s="630"/>
      <c r="DF38" s="630"/>
      <c r="DG38" s="630"/>
      <c r="DH38" s="630"/>
      <c r="DI38" s="630"/>
      <c r="DJ38" s="630"/>
      <c r="DK38" s="631"/>
      <c r="DL38" s="638">
        <v>1952505</v>
      </c>
      <c r="DM38" s="630"/>
      <c r="DN38" s="630"/>
      <c r="DO38" s="630"/>
      <c r="DP38" s="630"/>
      <c r="DQ38" s="630"/>
      <c r="DR38" s="630"/>
      <c r="DS38" s="630"/>
      <c r="DT38" s="630"/>
      <c r="DU38" s="630"/>
      <c r="DV38" s="631"/>
      <c r="DW38" s="634">
        <v>11.6</v>
      </c>
      <c r="DX38" s="663"/>
      <c r="DY38" s="663"/>
      <c r="DZ38" s="663"/>
      <c r="EA38" s="663"/>
      <c r="EB38" s="663"/>
      <c r="EC38" s="664"/>
    </row>
    <row r="39" spans="2:133" ht="11.25" customHeight="1">
      <c r="B39" s="626" t="s">
        <v>322</v>
      </c>
      <c r="C39" s="627"/>
      <c r="D39" s="627"/>
      <c r="E39" s="627"/>
      <c r="F39" s="627"/>
      <c r="G39" s="627"/>
      <c r="H39" s="627"/>
      <c r="I39" s="627"/>
      <c r="J39" s="627"/>
      <c r="K39" s="627"/>
      <c r="L39" s="627"/>
      <c r="M39" s="627"/>
      <c r="N39" s="627"/>
      <c r="O39" s="627"/>
      <c r="P39" s="627"/>
      <c r="Q39" s="628"/>
      <c r="R39" s="629">
        <v>811728</v>
      </c>
      <c r="S39" s="630"/>
      <c r="T39" s="630"/>
      <c r="U39" s="630"/>
      <c r="V39" s="630"/>
      <c r="W39" s="630"/>
      <c r="X39" s="630"/>
      <c r="Y39" s="631"/>
      <c r="Z39" s="632">
        <v>1.9</v>
      </c>
      <c r="AA39" s="632"/>
      <c r="AB39" s="632"/>
      <c r="AC39" s="632"/>
      <c r="AD39" s="633">
        <v>34</v>
      </c>
      <c r="AE39" s="633"/>
      <c r="AF39" s="633"/>
      <c r="AG39" s="633"/>
      <c r="AH39" s="633"/>
      <c r="AI39" s="633"/>
      <c r="AJ39" s="633"/>
      <c r="AK39" s="633"/>
      <c r="AL39" s="634">
        <v>0</v>
      </c>
      <c r="AM39" s="635"/>
      <c r="AN39" s="635"/>
      <c r="AO39" s="636"/>
      <c r="AQ39" s="707" t="s">
        <v>604</v>
      </c>
      <c r="AR39" s="708"/>
      <c r="AS39" s="708"/>
      <c r="AT39" s="708"/>
      <c r="AU39" s="708"/>
      <c r="AV39" s="708"/>
      <c r="AW39" s="708"/>
      <c r="AX39" s="708"/>
      <c r="AY39" s="709"/>
      <c r="AZ39" s="629">
        <v>2658</v>
      </c>
      <c r="BA39" s="630"/>
      <c r="BB39" s="630"/>
      <c r="BC39" s="630"/>
      <c r="BD39" s="668"/>
      <c r="BE39" s="668"/>
      <c r="BF39" s="696"/>
      <c r="BG39" s="644" t="s">
        <v>323</v>
      </c>
      <c r="BH39" s="645"/>
      <c r="BI39" s="645"/>
      <c r="BJ39" s="645"/>
      <c r="BK39" s="645"/>
      <c r="BL39" s="645"/>
      <c r="BM39" s="645"/>
      <c r="BN39" s="645"/>
      <c r="BO39" s="645"/>
      <c r="BP39" s="645"/>
      <c r="BQ39" s="645"/>
      <c r="BR39" s="645"/>
      <c r="BS39" s="645"/>
      <c r="BT39" s="645"/>
      <c r="BU39" s="646"/>
      <c r="BV39" s="629">
        <v>12120</v>
      </c>
      <c r="BW39" s="630"/>
      <c r="BX39" s="630"/>
      <c r="BY39" s="630"/>
      <c r="BZ39" s="630"/>
      <c r="CA39" s="630"/>
      <c r="CB39" s="639"/>
      <c r="CD39" s="644" t="s">
        <v>605</v>
      </c>
      <c r="CE39" s="645"/>
      <c r="CF39" s="645"/>
      <c r="CG39" s="645"/>
      <c r="CH39" s="645"/>
      <c r="CI39" s="645"/>
      <c r="CJ39" s="645"/>
      <c r="CK39" s="645"/>
      <c r="CL39" s="645"/>
      <c r="CM39" s="645"/>
      <c r="CN39" s="645"/>
      <c r="CO39" s="645"/>
      <c r="CP39" s="645"/>
      <c r="CQ39" s="646"/>
      <c r="CR39" s="629">
        <v>3626915</v>
      </c>
      <c r="CS39" s="668"/>
      <c r="CT39" s="668"/>
      <c r="CU39" s="668"/>
      <c r="CV39" s="668"/>
      <c r="CW39" s="668"/>
      <c r="CX39" s="668"/>
      <c r="CY39" s="669"/>
      <c r="CZ39" s="634">
        <v>8.9</v>
      </c>
      <c r="DA39" s="663"/>
      <c r="DB39" s="663"/>
      <c r="DC39" s="670"/>
      <c r="DD39" s="638">
        <v>886852</v>
      </c>
      <c r="DE39" s="668"/>
      <c r="DF39" s="668"/>
      <c r="DG39" s="668"/>
      <c r="DH39" s="668"/>
      <c r="DI39" s="668"/>
      <c r="DJ39" s="668"/>
      <c r="DK39" s="669"/>
      <c r="DL39" s="638" t="s">
        <v>586</v>
      </c>
      <c r="DM39" s="668"/>
      <c r="DN39" s="668"/>
      <c r="DO39" s="668"/>
      <c r="DP39" s="668"/>
      <c r="DQ39" s="668"/>
      <c r="DR39" s="668"/>
      <c r="DS39" s="668"/>
      <c r="DT39" s="668"/>
      <c r="DU39" s="668"/>
      <c r="DV39" s="669"/>
      <c r="DW39" s="634" t="s">
        <v>584</v>
      </c>
      <c r="DX39" s="663"/>
      <c r="DY39" s="663"/>
      <c r="DZ39" s="663"/>
      <c r="EA39" s="663"/>
      <c r="EB39" s="663"/>
      <c r="EC39" s="664"/>
    </row>
    <row r="40" spans="2:133" ht="11.25" customHeight="1">
      <c r="B40" s="626" t="s">
        <v>324</v>
      </c>
      <c r="C40" s="627"/>
      <c r="D40" s="627"/>
      <c r="E40" s="627"/>
      <c r="F40" s="627"/>
      <c r="G40" s="627"/>
      <c r="H40" s="627"/>
      <c r="I40" s="627"/>
      <c r="J40" s="627"/>
      <c r="K40" s="627"/>
      <c r="L40" s="627"/>
      <c r="M40" s="627"/>
      <c r="N40" s="627"/>
      <c r="O40" s="627"/>
      <c r="P40" s="627"/>
      <c r="Q40" s="628"/>
      <c r="R40" s="629">
        <v>3741534</v>
      </c>
      <c r="S40" s="630"/>
      <c r="T40" s="630"/>
      <c r="U40" s="630"/>
      <c r="V40" s="630"/>
      <c r="W40" s="630"/>
      <c r="X40" s="630"/>
      <c r="Y40" s="631"/>
      <c r="Z40" s="632">
        <v>8.8000000000000007</v>
      </c>
      <c r="AA40" s="632"/>
      <c r="AB40" s="632"/>
      <c r="AC40" s="632"/>
      <c r="AD40" s="633" t="s">
        <v>584</v>
      </c>
      <c r="AE40" s="633"/>
      <c r="AF40" s="633"/>
      <c r="AG40" s="633"/>
      <c r="AH40" s="633"/>
      <c r="AI40" s="633"/>
      <c r="AJ40" s="633"/>
      <c r="AK40" s="633"/>
      <c r="AL40" s="634" t="s">
        <v>129</v>
      </c>
      <c r="AM40" s="635"/>
      <c r="AN40" s="635"/>
      <c r="AO40" s="636"/>
      <c r="AQ40" s="707" t="s">
        <v>606</v>
      </c>
      <c r="AR40" s="708"/>
      <c r="AS40" s="708"/>
      <c r="AT40" s="708"/>
      <c r="AU40" s="708"/>
      <c r="AV40" s="708"/>
      <c r="AW40" s="708"/>
      <c r="AX40" s="708"/>
      <c r="AY40" s="709"/>
      <c r="AZ40" s="629">
        <v>960</v>
      </c>
      <c r="BA40" s="630"/>
      <c r="BB40" s="630"/>
      <c r="BC40" s="630"/>
      <c r="BD40" s="668"/>
      <c r="BE40" s="668"/>
      <c r="BF40" s="696"/>
      <c r="BG40" s="710" t="s">
        <v>607</v>
      </c>
      <c r="BH40" s="711"/>
      <c r="BI40" s="711"/>
      <c r="BJ40" s="711"/>
      <c r="BK40" s="711"/>
      <c r="BL40" s="364"/>
      <c r="BM40" s="645" t="s">
        <v>608</v>
      </c>
      <c r="BN40" s="645"/>
      <c r="BO40" s="645"/>
      <c r="BP40" s="645"/>
      <c r="BQ40" s="645"/>
      <c r="BR40" s="645"/>
      <c r="BS40" s="645"/>
      <c r="BT40" s="645"/>
      <c r="BU40" s="646"/>
      <c r="BV40" s="629">
        <v>113</v>
      </c>
      <c r="BW40" s="630"/>
      <c r="BX40" s="630"/>
      <c r="BY40" s="630"/>
      <c r="BZ40" s="630"/>
      <c r="CA40" s="630"/>
      <c r="CB40" s="639"/>
      <c r="CD40" s="644" t="s">
        <v>609</v>
      </c>
      <c r="CE40" s="645"/>
      <c r="CF40" s="645"/>
      <c r="CG40" s="645"/>
      <c r="CH40" s="645"/>
      <c r="CI40" s="645"/>
      <c r="CJ40" s="645"/>
      <c r="CK40" s="645"/>
      <c r="CL40" s="645"/>
      <c r="CM40" s="645"/>
      <c r="CN40" s="645"/>
      <c r="CO40" s="645"/>
      <c r="CP40" s="645"/>
      <c r="CQ40" s="646"/>
      <c r="CR40" s="629">
        <v>151356</v>
      </c>
      <c r="CS40" s="630"/>
      <c r="CT40" s="630"/>
      <c r="CU40" s="630"/>
      <c r="CV40" s="630"/>
      <c r="CW40" s="630"/>
      <c r="CX40" s="630"/>
      <c r="CY40" s="631"/>
      <c r="CZ40" s="634">
        <v>0.4</v>
      </c>
      <c r="DA40" s="663"/>
      <c r="DB40" s="663"/>
      <c r="DC40" s="670"/>
      <c r="DD40" s="638" t="s">
        <v>129</v>
      </c>
      <c r="DE40" s="630"/>
      <c r="DF40" s="630"/>
      <c r="DG40" s="630"/>
      <c r="DH40" s="630"/>
      <c r="DI40" s="630"/>
      <c r="DJ40" s="630"/>
      <c r="DK40" s="631"/>
      <c r="DL40" s="638" t="s">
        <v>129</v>
      </c>
      <c r="DM40" s="630"/>
      <c r="DN40" s="630"/>
      <c r="DO40" s="630"/>
      <c r="DP40" s="630"/>
      <c r="DQ40" s="630"/>
      <c r="DR40" s="630"/>
      <c r="DS40" s="630"/>
      <c r="DT40" s="630"/>
      <c r="DU40" s="630"/>
      <c r="DV40" s="631"/>
      <c r="DW40" s="634" t="s">
        <v>584</v>
      </c>
      <c r="DX40" s="663"/>
      <c r="DY40" s="663"/>
      <c r="DZ40" s="663"/>
      <c r="EA40" s="663"/>
      <c r="EB40" s="663"/>
      <c r="EC40" s="664"/>
    </row>
    <row r="41" spans="2:133" ht="11.25" customHeight="1">
      <c r="B41" s="626" t="s">
        <v>325</v>
      </c>
      <c r="C41" s="627"/>
      <c r="D41" s="627"/>
      <c r="E41" s="627"/>
      <c r="F41" s="627"/>
      <c r="G41" s="627"/>
      <c r="H41" s="627"/>
      <c r="I41" s="627"/>
      <c r="J41" s="627"/>
      <c r="K41" s="627"/>
      <c r="L41" s="627"/>
      <c r="M41" s="627"/>
      <c r="N41" s="627"/>
      <c r="O41" s="627"/>
      <c r="P41" s="627"/>
      <c r="Q41" s="628"/>
      <c r="R41" s="629" t="s">
        <v>129</v>
      </c>
      <c r="S41" s="630"/>
      <c r="T41" s="630"/>
      <c r="U41" s="630"/>
      <c r="V41" s="630"/>
      <c r="W41" s="630"/>
      <c r="X41" s="630"/>
      <c r="Y41" s="631"/>
      <c r="Z41" s="632" t="s">
        <v>129</v>
      </c>
      <c r="AA41" s="632"/>
      <c r="AB41" s="632"/>
      <c r="AC41" s="632"/>
      <c r="AD41" s="633" t="s">
        <v>129</v>
      </c>
      <c r="AE41" s="633"/>
      <c r="AF41" s="633"/>
      <c r="AG41" s="633"/>
      <c r="AH41" s="633"/>
      <c r="AI41" s="633"/>
      <c r="AJ41" s="633"/>
      <c r="AK41" s="633"/>
      <c r="AL41" s="634" t="s">
        <v>129</v>
      </c>
      <c r="AM41" s="635"/>
      <c r="AN41" s="635"/>
      <c r="AO41" s="636"/>
      <c r="AQ41" s="707" t="s">
        <v>610</v>
      </c>
      <c r="AR41" s="708"/>
      <c r="AS41" s="708"/>
      <c r="AT41" s="708"/>
      <c r="AU41" s="708"/>
      <c r="AV41" s="708"/>
      <c r="AW41" s="708"/>
      <c r="AX41" s="708"/>
      <c r="AY41" s="709"/>
      <c r="AZ41" s="629">
        <v>594947</v>
      </c>
      <c r="BA41" s="630"/>
      <c r="BB41" s="630"/>
      <c r="BC41" s="630"/>
      <c r="BD41" s="668"/>
      <c r="BE41" s="668"/>
      <c r="BF41" s="696"/>
      <c r="BG41" s="710"/>
      <c r="BH41" s="711"/>
      <c r="BI41" s="711"/>
      <c r="BJ41" s="711"/>
      <c r="BK41" s="711"/>
      <c r="BL41" s="364"/>
      <c r="BM41" s="645" t="s">
        <v>611</v>
      </c>
      <c r="BN41" s="645"/>
      <c r="BO41" s="645"/>
      <c r="BP41" s="645"/>
      <c r="BQ41" s="645"/>
      <c r="BR41" s="645"/>
      <c r="BS41" s="645"/>
      <c r="BT41" s="645"/>
      <c r="BU41" s="646"/>
      <c r="BV41" s="629" t="s">
        <v>586</v>
      </c>
      <c r="BW41" s="630"/>
      <c r="BX41" s="630"/>
      <c r="BY41" s="630"/>
      <c r="BZ41" s="630"/>
      <c r="CA41" s="630"/>
      <c r="CB41" s="639"/>
      <c r="CD41" s="644" t="s">
        <v>612</v>
      </c>
      <c r="CE41" s="645"/>
      <c r="CF41" s="645"/>
      <c r="CG41" s="645"/>
      <c r="CH41" s="645"/>
      <c r="CI41" s="645"/>
      <c r="CJ41" s="645"/>
      <c r="CK41" s="645"/>
      <c r="CL41" s="645"/>
      <c r="CM41" s="645"/>
      <c r="CN41" s="645"/>
      <c r="CO41" s="645"/>
      <c r="CP41" s="645"/>
      <c r="CQ41" s="646"/>
      <c r="CR41" s="629" t="s">
        <v>129</v>
      </c>
      <c r="CS41" s="668"/>
      <c r="CT41" s="668"/>
      <c r="CU41" s="668"/>
      <c r="CV41" s="668"/>
      <c r="CW41" s="668"/>
      <c r="CX41" s="668"/>
      <c r="CY41" s="669"/>
      <c r="CZ41" s="634" t="s">
        <v>129</v>
      </c>
      <c r="DA41" s="663"/>
      <c r="DB41" s="663"/>
      <c r="DC41" s="670"/>
      <c r="DD41" s="638" t="s">
        <v>129</v>
      </c>
      <c r="DE41" s="668"/>
      <c r="DF41" s="668"/>
      <c r="DG41" s="668"/>
      <c r="DH41" s="668"/>
      <c r="DI41" s="668"/>
      <c r="DJ41" s="668"/>
      <c r="DK41" s="669"/>
      <c r="DL41" s="720"/>
      <c r="DM41" s="721"/>
      <c r="DN41" s="721"/>
      <c r="DO41" s="721"/>
      <c r="DP41" s="721"/>
      <c r="DQ41" s="721"/>
      <c r="DR41" s="721"/>
      <c r="DS41" s="721"/>
      <c r="DT41" s="721"/>
      <c r="DU41" s="721"/>
      <c r="DV41" s="722"/>
      <c r="DW41" s="717"/>
      <c r="DX41" s="718"/>
      <c r="DY41" s="718"/>
      <c r="DZ41" s="718"/>
      <c r="EA41" s="718"/>
      <c r="EB41" s="718"/>
      <c r="EC41" s="719"/>
    </row>
    <row r="42" spans="2:133" ht="11.25" customHeight="1">
      <c r="B42" s="626" t="s">
        <v>613</v>
      </c>
      <c r="C42" s="627"/>
      <c r="D42" s="627"/>
      <c r="E42" s="627"/>
      <c r="F42" s="627"/>
      <c r="G42" s="627"/>
      <c r="H42" s="627"/>
      <c r="I42" s="627"/>
      <c r="J42" s="627"/>
      <c r="K42" s="627"/>
      <c r="L42" s="627"/>
      <c r="M42" s="627"/>
      <c r="N42" s="627"/>
      <c r="O42" s="627"/>
      <c r="P42" s="627"/>
      <c r="Q42" s="628"/>
      <c r="R42" s="629" t="s">
        <v>584</v>
      </c>
      <c r="S42" s="630"/>
      <c r="T42" s="630"/>
      <c r="U42" s="630"/>
      <c r="V42" s="630"/>
      <c r="W42" s="630"/>
      <c r="X42" s="630"/>
      <c r="Y42" s="631"/>
      <c r="Z42" s="632" t="s">
        <v>129</v>
      </c>
      <c r="AA42" s="632"/>
      <c r="AB42" s="632"/>
      <c r="AC42" s="632"/>
      <c r="AD42" s="633" t="s">
        <v>584</v>
      </c>
      <c r="AE42" s="633"/>
      <c r="AF42" s="633"/>
      <c r="AG42" s="633"/>
      <c r="AH42" s="633"/>
      <c r="AI42" s="633"/>
      <c r="AJ42" s="633"/>
      <c r="AK42" s="633"/>
      <c r="AL42" s="634" t="s">
        <v>584</v>
      </c>
      <c r="AM42" s="635"/>
      <c r="AN42" s="635"/>
      <c r="AO42" s="636"/>
      <c r="AQ42" s="714" t="s">
        <v>614</v>
      </c>
      <c r="AR42" s="715"/>
      <c r="AS42" s="715"/>
      <c r="AT42" s="715"/>
      <c r="AU42" s="715"/>
      <c r="AV42" s="715"/>
      <c r="AW42" s="715"/>
      <c r="AX42" s="715"/>
      <c r="AY42" s="716"/>
      <c r="AZ42" s="723">
        <v>2069368</v>
      </c>
      <c r="BA42" s="724"/>
      <c r="BB42" s="724"/>
      <c r="BC42" s="724"/>
      <c r="BD42" s="700"/>
      <c r="BE42" s="700"/>
      <c r="BF42" s="702"/>
      <c r="BG42" s="712"/>
      <c r="BH42" s="713"/>
      <c r="BI42" s="713"/>
      <c r="BJ42" s="713"/>
      <c r="BK42" s="713"/>
      <c r="BL42" s="365"/>
      <c r="BM42" s="655" t="s">
        <v>326</v>
      </c>
      <c r="BN42" s="655"/>
      <c r="BO42" s="655"/>
      <c r="BP42" s="655"/>
      <c r="BQ42" s="655"/>
      <c r="BR42" s="655"/>
      <c r="BS42" s="655"/>
      <c r="BT42" s="655"/>
      <c r="BU42" s="656"/>
      <c r="BV42" s="723">
        <v>405</v>
      </c>
      <c r="BW42" s="724"/>
      <c r="BX42" s="724"/>
      <c r="BY42" s="724"/>
      <c r="BZ42" s="724"/>
      <c r="CA42" s="724"/>
      <c r="CB42" s="736"/>
      <c r="CD42" s="626" t="s">
        <v>327</v>
      </c>
      <c r="CE42" s="627"/>
      <c r="CF42" s="627"/>
      <c r="CG42" s="627"/>
      <c r="CH42" s="627"/>
      <c r="CI42" s="627"/>
      <c r="CJ42" s="627"/>
      <c r="CK42" s="627"/>
      <c r="CL42" s="627"/>
      <c r="CM42" s="627"/>
      <c r="CN42" s="627"/>
      <c r="CO42" s="627"/>
      <c r="CP42" s="627"/>
      <c r="CQ42" s="628"/>
      <c r="CR42" s="629">
        <v>10214850</v>
      </c>
      <c r="CS42" s="668"/>
      <c r="CT42" s="668"/>
      <c r="CU42" s="668"/>
      <c r="CV42" s="668"/>
      <c r="CW42" s="668"/>
      <c r="CX42" s="668"/>
      <c r="CY42" s="669"/>
      <c r="CZ42" s="634">
        <v>25.1</v>
      </c>
      <c r="DA42" s="663"/>
      <c r="DB42" s="663"/>
      <c r="DC42" s="670"/>
      <c r="DD42" s="638">
        <v>500563</v>
      </c>
      <c r="DE42" s="668"/>
      <c r="DF42" s="668"/>
      <c r="DG42" s="668"/>
      <c r="DH42" s="668"/>
      <c r="DI42" s="668"/>
      <c r="DJ42" s="668"/>
      <c r="DK42" s="669"/>
      <c r="DL42" s="720"/>
      <c r="DM42" s="721"/>
      <c r="DN42" s="721"/>
      <c r="DO42" s="721"/>
      <c r="DP42" s="721"/>
      <c r="DQ42" s="721"/>
      <c r="DR42" s="721"/>
      <c r="DS42" s="721"/>
      <c r="DT42" s="721"/>
      <c r="DU42" s="721"/>
      <c r="DV42" s="722"/>
      <c r="DW42" s="717"/>
      <c r="DX42" s="718"/>
      <c r="DY42" s="718"/>
      <c r="DZ42" s="718"/>
      <c r="EA42" s="718"/>
      <c r="EB42" s="718"/>
      <c r="EC42" s="719"/>
    </row>
    <row r="43" spans="2:133" ht="11.25" customHeight="1">
      <c r="B43" s="626" t="s">
        <v>615</v>
      </c>
      <c r="C43" s="627"/>
      <c r="D43" s="627"/>
      <c r="E43" s="627"/>
      <c r="F43" s="627"/>
      <c r="G43" s="627"/>
      <c r="H43" s="627"/>
      <c r="I43" s="627"/>
      <c r="J43" s="627"/>
      <c r="K43" s="627"/>
      <c r="L43" s="627"/>
      <c r="M43" s="627"/>
      <c r="N43" s="627"/>
      <c r="O43" s="627"/>
      <c r="P43" s="627"/>
      <c r="Q43" s="628"/>
      <c r="R43" s="629">
        <v>938350</v>
      </c>
      <c r="S43" s="630"/>
      <c r="T43" s="630"/>
      <c r="U43" s="630"/>
      <c r="V43" s="630"/>
      <c r="W43" s="630"/>
      <c r="X43" s="630"/>
      <c r="Y43" s="631"/>
      <c r="Z43" s="632">
        <v>2.2000000000000002</v>
      </c>
      <c r="AA43" s="632"/>
      <c r="AB43" s="632"/>
      <c r="AC43" s="632"/>
      <c r="AD43" s="633" t="s">
        <v>129</v>
      </c>
      <c r="AE43" s="633"/>
      <c r="AF43" s="633"/>
      <c r="AG43" s="633"/>
      <c r="AH43" s="633"/>
      <c r="AI43" s="633"/>
      <c r="AJ43" s="633"/>
      <c r="AK43" s="633"/>
      <c r="AL43" s="634" t="s">
        <v>129</v>
      </c>
      <c r="AM43" s="635"/>
      <c r="AN43" s="635"/>
      <c r="AO43" s="636"/>
      <c r="BV43" s="219"/>
      <c r="BW43" s="219"/>
      <c r="BX43" s="219"/>
      <c r="BY43" s="219"/>
      <c r="BZ43" s="219"/>
      <c r="CA43" s="219"/>
      <c r="CB43" s="219"/>
      <c r="CD43" s="626" t="s">
        <v>616</v>
      </c>
      <c r="CE43" s="627"/>
      <c r="CF43" s="627"/>
      <c r="CG43" s="627"/>
      <c r="CH43" s="627"/>
      <c r="CI43" s="627"/>
      <c r="CJ43" s="627"/>
      <c r="CK43" s="627"/>
      <c r="CL43" s="627"/>
      <c r="CM43" s="627"/>
      <c r="CN43" s="627"/>
      <c r="CO43" s="627"/>
      <c r="CP43" s="627"/>
      <c r="CQ43" s="628"/>
      <c r="CR43" s="629">
        <v>107000</v>
      </c>
      <c r="CS43" s="668"/>
      <c r="CT43" s="668"/>
      <c r="CU43" s="668"/>
      <c r="CV43" s="668"/>
      <c r="CW43" s="668"/>
      <c r="CX43" s="668"/>
      <c r="CY43" s="669"/>
      <c r="CZ43" s="634">
        <v>0.3</v>
      </c>
      <c r="DA43" s="663"/>
      <c r="DB43" s="663"/>
      <c r="DC43" s="670"/>
      <c r="DD43" s="638">
        <v>26689</v>
      </c>
      <c r="DE43" s="668"/>
      <c r="DF43" s="668"/>
      <c r="DG43" s="668"/>
      <c r="DH43" s="668"/>
      <c r="DI43" s="668"/>
      <c r="DJ43" s="668"/>
      <c r="DK43" s="669"/>
      <c r="DL43" s="720"/>
      <c r="DM43" s="721"/>
      <c r="DN43" s="721"/>
      <c r="DO43" s="721"/>
      <c r="DP43" s="721"/>
      <c r="DQ43" s="721"/>
      <c r="DR43" s="721"/>
      <c r="DS43" s="721"/>
      <c r="DT43" s="721"/>
      <c r="DU43" s="721"/>
      <c r="DV43" s="722"/>
      <c r="DW43" s="717"/>
      <c r="DX43" s="718"/>
      <c r="DY43" s="718"/>
      <c r="DZ43" s="718"/>
      <c r="EA43" s="718"/>
      <c r="EB43" s="718"/>
      <c r="EC43" s="719"/>
    </row>
    <row r="44" spans="2:133" ht="11.25" customHeight="1">
      <c r="B44" s="679" t="s">
        <v>617</v>
      </c>
      <c r="C44" s="680"/>
      <c r="D44" s="680"/>
      <c r="E44" s="680"/>
      <c r="F44" s="680"/>
      <c r="G44" s="680"/>
      <c r="H44" s="680"/>
      <c r="I44" s="680"/>
      <c r="J44" s="680"/>
      <c r="K44" s="680"/>
      <c r="L44" s="680"/>
      <c r="M44" s="680"/>
      <c r="N44" s="680"/>
      <c r="O44" s="680"/>
      <c r="P44" s="680"/>
      <c r="Q44" s="681"/>
      <c r="R44" s="723">
        <v>42420072</v>
      </c>
      <c r="S44" s="724"/>
      <c r="T44" s="724"/>
      <c r="U44" s="724"/>
      <c r="V44" s="724"/>
      <c r="W44" s="724"/>
      <c r="X44" s="724"/>
      <c r="Y44" s="725"/>
      <c r="Z44" s="726">
        <v>100</v>
      </c>
      <c r="AA44" s="726"/>
      <c r="AB44" s="726"/>
      <c r="AC44" s="726"/>
      <c r="AD44" s="727">
        <v>15859489</v>
      </c>
      <c r="AE44" s="727"/>
      <c r="AF44" s="727"/>
      <c r="AG44" s="727"/>
      <c r="AH44" s="727"/>
      <c r="AI44" s="727"/>
      <c r="AJ44" s="727"/>
      <c r="AK44" s="727"/>
      <c r="AL44" s="728">
        <v>100</v>
      </c>
      <c r="AM44" s="701"/>
      <c r="AN44" s="701"/>
      <c r="AO44" s="729"/>
      <c r="CD44" s="730" t="s">
        <v>293</v>
      </c>
      <c r="CE44" s="731"/>
      <c r="CF44" s="626" t="s">
        <v>328</v>
      </c>
      <c r="CG44" s="627"/>
      <c r="CH44" s="627"/>
      <c r="CI44" s="627"/>
      <c r="CJ44" s="627"/>
      <c r="CK44" s="627"/>
      <c r="CL44" s="627"/>
      <c r="CM44" s="627"/>
      <c r="CN44" s="627"/>
      <c r="CO44" s="627"/>
      <c r="CP44" s="627"/>
      <c r="CQ44" s="628"/>
      <c r="CR44" s="629">
        <v>3862389</v>
      </c>
      <c r="CS44" s="630"/>
      <c r="CT44" s="630"/>
      <c r="CU44" s="630"/>
      <c r="CV44" s="630"/>
      <c r="CW44" s="630"/>
      <c r="CX44" s="630"/>
      <c r="CY44" s="631"/>
      <c r="CZ44" s="634">
        <v>9.5</v>
      </c>
      <c r="DA44" s="635"/>
      <c r="DB44" s="635"/>
      <c r="DC44" s="647"/>
      <c r="DD44" s="638">
        <v>500563</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618</v>
      </c>
      <c r="CG45" s="627"/>
      <c r="CH45" s="627"/>
      <c r="CI45" s="627"/>
      <c r="CJ45" s="627"/>
      <c r="CK45" s="627"/>
      <c r="CL45" s="627"/>
      <c r="CM45" s="627"/>
      <c r="CN45" s="627"/>
      <c r="CO45" s="627"/>
      <c r="CP45" s="627"/>
      <c r="CQ45" s="628"/>
      <c r="CR45" s="629">
        <v>892473</v>
      </c>
      <c r="CS45" s="668"/>
      <c r="CT45" s="668"/>
      <c r="CU45" s="668"/>
      <c r="CV45" s="668"/>
      <c r="CW45" s="668"/>
      <c r="CX45" s="668"/>
      <c r="CY45" s="669"/>
      <c r="CZ45" s="634">
        <v>2.2000000000000002</v>
      </c>
      <c r="DA45" s="663"/>
      <c r="DB45" s="663"/>
      <c r="DC45" s="670"/>
      <c r="DD45" s="638">
        <v>104300</v>
      </c>
      <c r="DE45" s="668"/>
      <c r="DF45" s="668"/>
      <c r="DG45" s="668"/>
      <c r="DH45" s="668"/>
      <c r="DI45" s="668"/>
      <c r="DJ45" s="668"/>
      <c r="DK45" s="669"/>
      <c r="DL45" s="720"/>
      <c r="DM45" s="721"/>
      <c r="DN45" s="721"/>
      <c r="DO45" s="721"/>
      <c r="DP45" s="721"/>
      <c r="DQ45" s="721"/>
      <c r="DR45" s="721"/>
      <c r="DS45" s="721"/>
      <c r="DT45" s="721"/>
      <c r="DU45" s="721"/>
      <c r="DV45" s="722"/>
      <c r="DW45" s="717"/>
      <c r="DX45" s="718"/>
      <c r="DY45" s="718"/>
      <c r="DZ45" s="718"/>
      <c r="EA45" s="718"/>
      <c r="EB45" s="718"/>
      <c r="EC45" s="719"/>
    </row>
    <row r="46" spans="2:133" ht="11.25" customHeight="1">
      <c r="B46" s="221" t="s">
        <v>329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619</v>
      </c>
      <c r="CG46" s="627"/>
      <c r="CH46" s="627"/>
      <c r="CI46" s="627"/>
      <c r="CJ46" s="627"/>
      <c r="CK46" s="627"/>
      <c r="CL46" s="627"/>
      <c r="CM46" s="627"/>
      <c r="CN46" s="627"/>
      <c r="CO46" s="627"/>
      <c r="CP46" s="627"/>
      <c r="CQ46" s="628"/>
      <c r="CR46" s="629">
        <v>2858151</v>
      </c>
      <c r="CS46" s="630"/>
      <c r="CT46" s="630"/>
      <c r="CU46" s="630"/>
      <c r="CV46" s="630"/>
      <c r="CW46" s="630"/>
      <c r="CX46" s="630"/>
      <c r="CY46" s="631"/>
      <c r="CZ46" s="634">
        <v>7</v>
      </c>
      <c r="DA46" s="635"/>
      <c r="DB46" s="635"/>
      <c r="DC46" s="647"/>
      <c r="DD46" s="638">
        <v>360456</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c r="B47" s="748" t="s">
        <v>330</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331</v>
      </c>
      <c r="CG47" s="627"/>
      <c r="CH47" s="627"/>
      <c r="CI47" s="627"/>
      <c r="CJ47" s="627"/>
      <c r="CK47" s="627"/>
      <c r="CL47" s="627"/>
      <c r="CM47" s="627"/>
      <c r="CN47" s="627"/>
      <c r="CO47" s="627"/>
      <c r="CP47" s="627"/>
      <c r="CQ47" s="628"/>
      <c r="CR47" s="629">
        <v>6352461</v>
      </c>
      <c r="CS47" s="668"/>
      <c r="CT47" s="668"/>
      <c r="CU47" s="668"/>
      <c r="CV47" s="668"/>
      <c r="CW47" s="668"/>
      <c r="CX47" s="668"/>
      <c r="CY47" s="669"/>
      <c r="CZ47" s="634">
        <v>15.6</v>
      </c>
      <c r="DA47" s="663"/>
      <c r="DB47" s="663"/>
      <c r="DC47" s="670"/>
      <c r="DD47" s="638" t="s">
        <v>129</v>
      </c>
      <c r="DE47" s="668"/>
      <c r="DF47" s="668"/>
      <c r="DG47" s="668"/>
      <c r="DH47" s="668"/>
      <c r="DI47" s="668"/>
      <c r="DJ47" s="668"/>
      <c r="DK47" s="669"/>
      <c r="DL47" s="720"/>
      <c r="DM47" s="721"/>
      <c r="DN47" s="721"/>
      <c r="DO47" s="721"/>
      <c r="DP47" s="721"/>
      <c r="DQ47" s="721"/>
      <c r="DR47" s="721"/>
      <c r="DS47" s="721"/>
      <c r="DT47" s="721"/>
      <c r="DU47" s="721"/>
      <c r="DV47" s="722"/>
      <c r="DW47" s="717"/>
      <c r="DX47" s="718"/>
      <c r="DY47" s="718"/>
      <c r="DZ47" s="718"/>
      <c r="EA47" s="718"/>
      <c r="EB47" s="718"/>
      <c r="EC47" s="719"/>
    </row>
    <row r="48" spans="2:133">
      <c r="B48" s="747" t="s">
        <v>332</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333</v>
      </c>
      <c r="CG48" s="627"/>
      <c r="CH48" s="627"/>
      <c r="CI48" s="627"/>
      <c r="CJ48" s="627"/>
      <c r="CK48" s="627"/>
      <c r="CL48" s="627"/>
      <c r="CM48" s="627"/>
      <c r="CN48" s="627"/>
      <c r="CO48" s="627"/>
      <c r="CP48" s="627"/>
      <c r="CQ48" s="628"/>
      <c r="CR48" s="629" t="s">
        <v>586</v>
      </c>
      <c r="CS48" s="630"/>
      <c r="CT48" s="630"/>
      <c r="CU48" s="630"/>
      <c r="CV48" s="630"/>
      <c r="CW48" s="630"/>
      <c r="CX48" s="630"/>
      <c r="CY48" s="631"/>
      <c r="CZ48" s="634" t="s">
        <v>584</v>
      </c>
      <c r="DA48" s="635"/>
      <c r="DB48" s="635"/>
      <c r="DC48" s="647"/>
      <c r="DD48" s="638" t="s">
        <v>129</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9" t="s">
        <v>334</v>
      </c>
      <c r="CE49" s="680"/>
      <c r="CF49" s="680"/>
      <c r="CG49" s="680"/>
      <c r="CH49" s="680"/>
      <c r="CI49" s="680"/>
      <c r="CJ49" s="680"/>
      <c r="CK49" s="680"/>
      <c r="CL49" s="680"/>
      <c r="CM49" s="680"/>
      <c r="CN49" s="680"/>
      <c r="CO49" s="680"/>
      <c r="CP49" s="680"/>
      <c r="CQ49" s="681"/>
      <c r="CR49" s="723">
        <v>40707843</v>
      </c>
      <c r="CS49" s="700"/>
      <c r="CT49" s="700"/>
      <c r="CU49" s="700"/>
      <c r="CV49" s="700"/>
      <c r="CW49" s="700"/>
      <c r="CX49" s="700"/>
      <c r="CY49" s="737"/>
      <c r="CZ49" s="728">
        <v>100</v>
      </c>
      <c r="DA49" s="738"/>
      <c r="DB49" s="738"/>
      <c r="DC49" s="739"/>
      <c r="DD49" s="740">
        <v>19823784</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QUat3KzMQQ0wEa26aYL84cv+pJ4sYQCYjEwLBFks4OxhT7oc43oNxk2V1eZFKQK16m8PwnmjrNY5AlsTnuwdqQ==" saltValue="oXn0K0HUUGc2kn1Zzlu8O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49" t="s">
        <v>335</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336</v>
      </c>
      <c r="DK2" s="751"/>
      <c r="DL2" s="751"/>
      <c r="DM2" s="751"/>
      <c r="DN2" s="751"/>
      <c r="DO2" s="752"/>
      <c r="DP2" s="224"/>
      <c r="DQ2" s="750" t="s">
        <v>337</v>
      </c>
      <c r="DR2" s="751"/>
      <c r="DS2" s="751"/>
      <c r="DT2" s="751"/>
      <c r="DU2" s="751"/>
      <c r="DV2" s="751"/>
      <c r="DW2" s="751"/>
      <c r="DX2" s="751"/>
      <c r="DY2" s="751"/>
      <c r="DZ2" s="752"/>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3" t="s">
        <v>338</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339</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c r="A5" s="755" t="s">
        <v>340</v>
      </c>
      <c r="B5" s="756"/>
      <c r="C5" s="756"/>
      <c r="D5" s="756"/>
      <c r="E5" s="756"/>
      <c r="F5" s="756"/>
      <c r="G5" s="756"/>
      <c r="H5" s="756"/>
      <c r="I5" s="756"/>
      <c r="J5" s="756"/>
      <c r="K5" s="756"/>
      <c r="L5" s="756"/>
      <c r="M5" s="756"/>
      <c r="N5" s="756"/>
      <c r="O5" s="756"/>
      <c r="P5" s="757"/>
      <c r="Q5" s="761" t="s">
        <v>341</v>
      </c>
      <c r="R5" s="762"/>
      <c r="S5" s="762"/>
      <c r="T5" s="762"/>
      <c r="U5" s="763"/>
      <c r="V5" s="761" t="s">
        <v>342</v>
      </c>
      <c r="W5" s="762"/>
      <c r="X5" s="762"/>
      <c r="Y5" s="762"/>
      <c r="Z5" s="763"/>
      <c r="AA5" s="761" t="s">
        <v>343</v>
      </c>
      <c r="AB5" s="762"/>
      <c r="AC5" s="762"/>
      <c r="AD5" s="762"/>
      <c r="AE5" s="762"/>
      <c r="AF5" s="767" t="s">
        <v>344</v>
      </c>
      <c r="AG5" s="762"/>
      <c r="AH5" s="762"/>
      <c r="AI5" s="762"/>
      <c r="AJ5" s="768"/>
      <c r="AK5" s="762" t="s">
        <v>345</v>
      </c>
      <c r="AL5" s="762"/>
      <c r="AM5" s="762"/>
      <c r="AN5" s="762"/>
      <c r="AO5" s="763"/>
      <c r="AP5" s="761" t="s">
        <v>346</v>
      </c>
      <c r="AQ5" s="762"/>
      <c r="AR5" s="762"/>
      <c r="AS5" s="762"/>
      <c r="AT5" s="763"/>
      <c r="AU5" s="761" t="s">
        <v>347</v>
      </c>
      <c r="AV5" s="762"/>
      <c r="AW5" s="762"/>
      <c r="AX5" s="762"/>
      <c r="AY5" s="768"/>
      <c r="AZ5" s="228"/>
      <c r="BA5" s="228"/>
      <c r="BB5" s="228"/>
      <c r="BC5" s="228"/>
      <c r="BD5" s="228"/>
      <c r="BE5" s="229"/>
      <c r="BF5" s="229"/>
      <c r="BG5" s="229"/>
      <c r="BH5" s="229"/>
      <c r="BI5" s="229"/>
      <c r="BJ5" s="229"/>
      <c r="BK5" s="229"/>
      <c r="BL5" s="229"/>
      <c r="BM5" s="229"/>
      <c r="BN5" s="229"/>
      <c r="BO5" s="229"/>
      <c r="BP5" s="229"/>
      <c r="BQ5" s="755" t="s">
        <v>348</v>
      </c>
      <c r="BR5" s="756"/>
      <c r="BS5" s="756"/>
      <c r="BT5" s="756"/>
      <c r="BU5" s="756"/>
      <c r="BV5" s="756"/>
      <c r="BW5" s="756"/>
      <c r="BX5" s="756"/>
      <c r="BY5" s="756"/>
      <c r="BZ5" s="756"/>
      <c r="CA5" s="756"/>
      <c r="CB5" s="756"/>
      <c r="CC5" s="756"/>
      <c r="CD5" s="756"/>
      <c r="CE5" s="756"/>
      <c r="CF5" s="756"/>
      <c r="CG5" s="757"/>
      <c r="CH5" s="761" t="s">
        <v>349</v>
      </c>
      <c r="CI5" s="762"/>
      <c r="CJ5" s="762"/>
      <c r="CK5" s="762"/>
      <c r="CL5" s="763"/>
      <c r="CM5" s="761" t="s">
        <v>350</v>
      </c>
      <c r="CN5" s="762"/>
      <c r="CO5" s="762"/>
      <c r="CP5" s="762"/>
      <c r="CQ5" s="763"/>
      <c r="CR5" s="761" t="s">
        <v>351</v>
      </c>
      <c r="CS5" s="762"/>
      <c r="CT5" s="762"/>
      <c r="CU5" s="762"/>
      <c r="CV5" s="763"/>
      <c r="CW5" s="761" t="s">
        <v>352</v>
      </c>
      <c r="CX5" s="762"/>
      <c r="CY5" s="762"/>
      <c r="CZ5" s="762"/>
      <c r="DA5" s="763"/>
      <c r="DB5" s="761" t="s">
        <v>353</v>
      </c>
      <c r="DC5" s="762"/>
      <c r="DD5" s="762"/>
      <c r="DE5" s="762"/>
      <c r="DF5" s="763"/>
      <c r="DG5" s="791" t="s">
        <v>354</v>
      </c>
      <c r="DH5" s="792"/>
      <c r="DI5" s="792"/>
      <c r="DJ5" s="792"/>
      <c r="DK5" s="793"/>
      <c r="DL5" s="791" t="s">
        <v>355</v>
      </c>
      <c r="DM5" s="792"/>
      <c r="DN5" s="792"/>
      <c r="DO5" s="792"/>
      <c r="DP5" s="793"/>
      <c r="DQ5" s="761" t="s">
        <v>356</v>
      </c>
      <c r="DR5" s="762"/>
      <c r="DS5" s="762"/>
      <c r="DT5" s="762"/>
      <c r="DU5" s="763"/>
      <c r="DV5" s="761" t="s">
        <v>347</v>
      </c>
      <c r="DW5" s="762"/>
      <c r="DX5" s="762"/>
      <c r="DY5" s="762"/>
      <c r="DZ5" s="768"/>
      <c r="EA5" s="230"/>
    </row>
    <row r="6" spans="1:131" s="231" customFormat="1" ht="26.25" customHeight="1" thickBot="1">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c r="A7" s="232">
        <v>1</v>
      </c>
      <c r="B7" s="777" t="s">
        <v>357</v>
      </c>
      <c r="C7" s="778"/>
      <c r="D7" s="778"/>
      <c r="E7" s="778"/>
      <c r="F7" s="778"/>
      <c r="G7" s="778"/>
      <c r="H7" s="778"/>
      <c r="I7" s="778"/>
      <c r="J7" s="778"/>
      <c r="K7" s="778"/>
      <c r="L7" s="778"/>
      <c r="M7" s="778"/>
      <c r="N7" s="778"/>
      <c r="O7" s="778"/>
      <c r="P7" s="779"/>
      <c r="Q7" s="780">
        <v>42414</v>
      </c>
      <c r="R7" s="781"/>
      <c r="S7" s="781"/>
      <c r="T7" s="781"/>
      <c r="U7" s="781"/>
      <c r="V7" s="781">
        <v>40702</v>
      </c>
      <c r="W7" s="781"/>
      <c r="X7" s="781"/>
      <c r="Y7" s="781"/>
      <c r="Z7" s="781"/>
      <c r="AA7" s="781">
        <v>1712</v>
      </c>
      <c r="AB7" s="781"/>
      <c r="AC7" s="781"/>
      <c r="AD7" s="781"/>
      <c r="AE7" s="782"/>
      <c r="AF7" s="783">
        <v>959</v>
      </c>
      <c r="AG7" s="784"/>
      <c r="AH7" s="784"/>
      <c r="AI7" s="784"/>
      <c r="AJ7" s="785"/>
      <c r="AK7" s="786"/>
      <c r="AL7" s="787"/>
      <c r="AM7" s="787"/>
      <c r="AN7" s="787"/>
      <c r="AO7" s="787"/>
      <c r="AP7" s="787">
        <v>30794</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562</v>
      </c>
      <c r="BT7" s="775"/>
      <c r="BU7" s="775"/>
      <c r="BV7" s="775"/>
      <c r="BW7" s="775"/>
      <c r="BX7" s="775"/>
      <c r="BY7" s="775"/>
      <c r="BZ7" s="775"/>
      <c r="CA7" s="775"/>
      <c r="CB7" s="775"/>
      <c r="CC7" s="775"/>
      <c r="CD7" s="775"/>
      <c r="CE7" s="775"/>
      <c r="CF7" s="775"/>
      <c r="CG7" s="790"/>
      <c r="CH7" s="771">
        <v>-117</v>
      </c>
      <c r="CI7" s="772"/>
      <c r="CJ7" s="772"/>
      <c r="CK7" s="772"/>
      <c r="CL7" s="773"/>
      <c r="CM7" s="771">
        <v>161</v>
      </c>
      <c r="CN7" s="772"/>
      <c r="CO7" s="772"/>
      <c r="CP7" s="772"/>
      <c r="CQ7" s="773"/>
      <c r="CR7" s="771">
        <v>63</v>
      </c>
      <c r="CS7" s="772"/>
      <c r="CT7" s="772"/>
      <c r="CU7" s="772"/>
      <c r="CV7" s="773"/>
      <c r="CW7" s="771">
        <v>76</v>
      </c>
      <c r="CX7" s="772"/>
      <c r="CY7" s="772"/>
      <c r="CZ7" s="772"/>
      <c r="DA7" s="773"/>
      <c r="DB7" s="771">
        <v>117</v>
      </c>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0"/>
    </row>
    <row r="8" spans="1:131" s="231" customFormat="1" ht="26.25" customHeight="1">
      <c r="A8" s="234">
        <v>2</v>
      </c>
      <c r="B8" s="808" t="s">
        <v>358</v>
      </c>
      <c r="C8" s="809"/>
      <c r="D8" s="809"/>
      <c r="E8" s="809"/>
      <c r="F8" s="809"/>
      <c r="G8" s="809"/>
      <c r="H8" s="809"/>
      <c r="I8" s="809"/>
      <c r="J8" s="809"/>
      <c r="K8" s="809"/>
      <c r="L8" s="809"/>
      <c r="M8" s="809"/>
      <c r="N8" s="809"/>
      <c r="O8" s="809"/>
      <c r="P8" s="810"/>
      <c r="Q8" s="811">
        <v>6</v>
      </c>
      <c r="R8" s="812"/>
      <c r="S8" s="812"/>
      <c r="T8" s="812"/>
      <c r="U8" s="812"/>
      <c r="V8" s="812">
        <v>6</v>
      </c>
      <c r="W8" s="812"/>
      <c r="X8" s="812"/>
      <c r="Y8" s="812"/>
      <c r="Z8" s="812"/>
      <c r="AA8" s="812" t="s">
        <v>566</v>
      </c>
      <c r="AB8" s="812"/>
      <c r="AC8" s="812"/>
      <c r="AD8" s="812"/>
      <c r="AE8" s="813"/>
      <c r="AF8" s="814" t="s">
        <v>236</v>
      </c>
      <c r="AG8" s="815"/>
      <c r="AH8" s="815"/>
      <c r="AI8" s="815"/>
      <c r="AJ8" s="816"/>
      <c r="AK8" s="797" t="s">
        <v>566</v>
      </c>
      <c r="AL8" s="798"/>
      <c r="AM8" s="798"/>
      <c r="AN8" s="798"/>
      <c r="AO8" s="798"/>
      <c r="AP8" s="798" t="s">
        <v>566</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563</v>
      </c>
      <c r="BT8" s="802"/>
      <c r="BU8" s="802"/>
      <c r="BV8" s="802"/>
      <c r="BW8" s="802"/>
      <c r="BX8" s="802"/>
      <c r="BY8" s="802"/>
      <c r="BZ8" s="802"/>
      <c r="CA8" s="802"/>
      <c r="CB8" s="802"/>
      <c r="CC8" s="802"/>
      <c r="CD8" s="802"/>
      <c r="CE8" s="802"/>
      <c r="CF8" s="802"/>
      <c r="CG8" s="803"/>
      <c r="CH8" s="804">
        <v>-4</v>
      </c>
      <c r="CI8" s="805"/>
      <c r="CJ8" s="805"/>
      <c r="CK8" s="805"/>
      <c r="CL8" s="806"/>
      <c r="CM8" s="804">
        <v>2248</v>
      </c>
      <c r="CN8" s="805"/>
      <c r="CO8" s="805"/>
      <c r="CP8" s="805"/>
      <c r="CQ8" s="806"/>
      <c r="CR8" s="804">
        <v>1006</v>
      </c>
      <c r="CS8" s="805"/>
      <c r="CT8" s="805"/>
      <c r="CU8" s="805"/>
      <c r="CV8" s="806"/>
      <c r="CW8" s="804" t="s">
        <v>568</v>
      </c>
      <c r="CX8" s="805"/>
      <c r="CY8" s="805"/>
      <c r="CZ8" s="805"/>
      <c r="DA8" s="806"/>
      <c r="DB8" s="804" t="s">
        <v>568</v>
      </c>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0"/>
    </row>
    <row r="9" spans="1:131" s="231" customFormat="1" ht="26.25" customHeight="1">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564</v>
      </c>
      <c r="BT9" s="802"/>
      <c r="BU9" s="802"/>
      <c r="BV9" s="802"/>
      <c r="BW9" s="802"/>
      <c r="BX9" s="802"/>
      <c r="BY9" s="802"/>
      <c r="BZ9" s="802"/>
      <c r="CA9" s="802"/>
      <c r="CB9" s="802"/>
      <c r="CC9" s="802"/>
      <c r="CD9" s="802"/>
      <c r="CE9" s="802"/>
      <c r="CF9" s="802"/>
      <c r="CG9" s="803"/>
      <c r="CH9" s="804">
        <v>11</v>
      </c>
      <c r="CI9" s="805"/>
      <c r="CJ9" s="805"/>
      <c r="CK9" s="805"/>
      <c r="CL9" s="806"/>
      <c r="CM9" s="804">
        <v>131</v>
      </c>
      <c r="CN9" s="805"/>
      <c r="CO9" s="805"/>
      <c r="CP9" s="805"/>
      <c r="CQ9" s="806"/>
      <c r="CR9" s="804">
        <v>20</v>
      </c>
      <c r="CS9" s="805"/>
      <c r="CT9" s="805"/>
      <c r="CU9" s="805"/>
      <c r="CV9" s="806"/>
      <c r="CW9" s="804" t="s">
        <v>568</v>
      </c>
      <c r="CX9" s="805"/>
      <c r="CY9" s="805"/>
      <c r="CZ9" s="805"/>
      <c r="DA9" s="806"/>
      <c r="DB9" s="804" t="s">
        <v>568</v>
      </c>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565</v>
      </c>
      <c r="BT10" s="802"/>
      <c r="BU10" s="802"/>
      <c r="BV10" s="802"/>
      <c r="BW10" s="802"/>
      <c r="BX10" s="802"/>
      <c r="BY10" s="802"/>
      <c r="BZ10" s="802"/>
      <c r="CA10" s="802"/>
      <c r="CB10" s="802"/>
      <c r="CC10" s="802"/>
      <c r="CD10" s="802"/>
      <c r="CE10" s="802"/>
      <c r="CF10" s="802"/>
      <c r="CG10" s="803"/>
      <c r="CH10" s="804">
        <v>12</v>
      </c>
      <c r="CI10" s="805"/>
      <c r="CJ10" s="805"/>
      <c r="CK10" s="805"/>
      <c r="CL10" s="806"/>
      <c r="CM10" s="804">
        <v>111</v>
      </c>
      <c r="CN10" s="805"/>
      <c r="CO10" s="805"/>
      <c r="CP10" s="805"/>
      <c r="CQ10" s="806"/>
      <c r="CR10" s="804">
        <v>25</v>
      </c>
      <c r="CS10" s="805"/>
      <c r="CT10" s="805"/>
      <c r="CU10" s="805"/>
      <c r="CV10" s="806"/>
      <c r="CW10" s="804" t="s">
        <v>568</v>
      </c>
      <c r="CX10" s="805"/>
      <c r="CY10" s="805"/>
      <c r="CZ10" s="805"/>
      <c r="DA10" s="806"/>
      <c r="DB10" s="804" t="s">
        <v>568</v>
      </c>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359</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c r="A23" s="236" t="s">
        <v>360</v>
      </c>
      <c r="B23" s="817" t="s">
        <v>361</v>
      </c>
      <c r="C23" s="818"/>
      <c r="D23" s="818"/>
      <c r="E23" s="818"/>
      <c r="F23" s="818"/>
      <c r="G23" s="818"/>
      <c r="H23" s="818"/>
      <c r="I23" s="818"/>
      <c r="J23" s="818"/>
      <c r="K23" s="818"/>
      <c r="L23" s="818"/>
      <c r="M23" s="818"/>
      <c r="N23" s="818"/>
      <c r="O23" s="818"/>
      <c r="P23" s="819"/>
      <c r="Q23" s="820">
        <v>42420</v>
      </c>
      <c r="R23" s="821"/>
      <c r="S23" s="821"/>
      <c r="T23" s="821"/>
      <c r="U23" s="821"/>
      <c r="V23" s="821">
        <v>40708</v>
      </c>
      <c r="W23" s="821"/>
      <c r="X23" s="821"/>
      <c r="Y23" s="821"/>
      <c r="Z23" s="821"/>
      <c r="AA23" s="821">
        <v>1712</v>
      </c>
      <c r="AB23" s="821"/>
      <c r="AC23" s="821"/>
      <c r="AD23" s="821"/>
      <c r="AE23" s="822"/>
      <c r="AF23" s="823">
        <v>959</v>
      </c>
      <c r="AG23" s="821"/>
      <c r="AH23" s="821"/>
      <c r="AI23" s="821"/>
      <c r="AJ23" s="824"/>
      <c r="AK23" s="825"/>
      <c r="AL23" s="826"/>
      <c r="AM23" s="826"/>
      <c r="AN23" s="826"/>
      <c r="AO23" s="826"/>
      <c r="AP23" s="821">
        <v>30794</v>
      </c>
      <c r="AQ23" s="821"/>
      <c r="AR23" s="821"/>
      <c r="AS23" s="821"/>
      <c r="AT23" s="821"/>
      <c r="AU23" s="837"/>
      <c r="AV23" s="837"/>
      <c r="AW23" s="837"/>
      <c r="AX23" s="837"/>
      <c r="AY23" s="838"/>
      <c r="AZ23" s="839" t="s">
        <v>236</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c r="A24" s="836" t="s">
        <v>362</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c r="A25" s="753" t="s">
        <v>363</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c r="A26" s="755" t="s">
        <v>340</v>
      </c>
      <c r="B26" s="756"/>
      <c r="C26" s="756"/>
      <c r="D26" s="756"/>
      <c r="E26" s="756"/>
      <c r="F26" s="756"/>
      <c r="G26" s="756"/>
      <c r="H26" s="756"/>
      <c r="I26" s="756"/>
      <c r="J26" s="756"/>
      <c r="K26" s="756"/>
      <c r="L26" s="756"/>
      <c r="M26" s="756"/>
      <c r="N26" s="756"/>
      <c r="O26" s="756"/>
      <c r="P26" s="757"/>
      <c r="Q26" s="761" t="s">
        <v>364</v>
      </c>
      <c r="R26" s="762"/>
      <c r="S26" s="762"/>
      <c r="T26" s="762"/>
      <c r="U26" s="763"/>
      <c r="V26" s="761" t="s">
        <v>365</v>
      </c>
      <c r="W26" s="762"/>
      <c r="X26" s="762"/>
      <c r="Y26" s="762"/>
      <c r="Z26" s="763"/>
      <c r="AA26" s="761" t="s">
        <v>366</v>
      </c>
      <c r="AB26" s="762"/>
      <c r="AC26" s="762"/>
      <c r="AD26" s="762"/>
      <c r="AE26" s="762"/>
      <c r="AF26" s="842" t="s">
        <v>367</v>
      </c>
      <c r="AG26" s="843"/>
      <c r="AH26" s="843"/>
      <c r="AI26" s="843"/>
      <c r="AJ26" s="844"/>
      <c r="AK26" s="762" t="s">
        <v>368</v>
      </c>
      <c r="AL26" s="762"/>
      <c r="AM26" s="762"/>
      <c r="AN26" s="762"/>
      <c r="AO26" s="763"/>
      <c r="AP26" s="761" t="s">
        <v>369</v>
      </c>
      <c r="AQ26" s="762"/>
      <c r="AR26" s="762"/>
      <c r="AS26" s="762"/>
      <c r="AT26" s="763"/>
      <c r="AU26" s="761" t="s">
        <v>370</v>
      </c>
      <c r="AV26" s="762"/>
      <c r="AW26" s="762"/>
      <c r="AX26" s="762"/>
      <c r="AY26" s="763"/>
      <c r="AZ26" s="761" t="s">
        <v>371</v>
      </c>
      <c r="BA26" s="762"/>
      <c r="BB26" s="762"/>
      <c r="BC26" s="762"/>
      <c r="BD26" s="763"/>
      <c r="BE26" s="761" t="s">
        <v>347</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c r="A28" s="238">
        <v>1</v>
      </c>
      <c r="B28" s="777" t="s">
        <v>372</v>
      </c>
      <c r="C28" s="778"/>
      <c r="D28" s="778"/>
      <c r="E28" s="778"/>
      <c r="F28" s="778"/>
      <c r="G28" s="778"/>
      <c r="H28" s="778"/>
      <c r="I28" s="778"/>
      <c r="J28" s="778"/>
      <c r="K28" s="778"/>
      <c r="L28" s="778"/>
      <c r="M28" s="778"/>
      <c r="N28" s="778"/>
      <c r="O28" s="778"/>
      <c r="P28" s="779"/>
      <c r="Q28" s="850">
        <v>7169</v>
      </c>
      <c r="R28" s="851"/>
      <c r="S28" s="851"/>
      <c r="T28" s="851"/>
      <c r="U28" s="851"/>
      <c r="V28" s="851">
        <v>6996</v>
      </c>
      <c r="W28" s="851"/>
      <c r="X28" s="851"/>
      <c r="Y28" s="851"/>
      <c r="Z28" s="851"/>
      <c r="AA28" s="851">
        <v>173</v>
      </c>
      <c r="AB28" s="851"/>
      <c r="AC28" s="851"/>
      <c r="AD28" s="851"/>
      <c r="AE28" s="852"/>
      <c r="AF28" s="853">
        <v>173</v>
      </c>
      <c r="AG28" s="851"/>
      <c r="AH28" s="851"/>
      <c r="AI28" s="851"/>
      <c r="AJ28" s="854"/>
      <c r="AK28" s="855">
        <v>591</v>
      </c>
      <c r="AL28" s="856"/>
      <c r="AM28" s="856"/>
      <c r="AN28" s="856"/>
      <c r="AO28" s="856"/>
      <c r="AP28" s="856" t="s">
        <v>566</v>
      </c>
      <c r="AQ28" s="856"/>
      <c r="AR28" s="856"/>
      <c r="AS28" s="856"/>
      <c r="AT28" s="856"/>
      <c r="AU28" s="856" t="s">
        <v>566</v>
      </c>
      <c r="AV28" s="856"/>
      <c r="AW28" s="856"/>
      <c r="AX28" s="856"/>
      <c r="AY28" s="856"/>
      <c r="AZ28" s="857" t="s">
        <v>566</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c r="A29" s="238">
        <v>2</v>
      </c>
      <c r="B29" s="808" t="s">
        <v>373</v>
      </c>
      <c r="C29" s="809"/>
      <c r="D29" s="809"/>
      <c r="E29" s="809"/>
      <c r="F29" s="809"/>
      <c r="G29" s="809"/>
      <c r="H29" s="809"/>
      <c r="I29" s="809"/>
      <c r="J29" s="809"/>
      <c r="K29" s="809"/>
      <c r="L29" s="809"/>
      <c r="M29" s="809"/>
      <c r="N29" s="809"/>
      <c r="O29" s="809"/>
      <c r="P29" s="810"/>
      <c r="Q29" s="811">
        <v>280</v>
      </c>
      <c r="R29" s="812"/>
      <c r="S29" s="812"/>
      <c r="T29" s="812"/>
      <c r="U29" s="812"/>
      <c r="V29" s="812">
        <v>258</v>
      </c>
      <c r="W29" s="812"/>
      <c r="X29" s="812"/>
      <c r="Y29" s="812"/>
      <c r="Z29" s="812"/>
      <c r="AA29" s="812">
        <v>22</v>
      </c>
      <c r="AB29" s="812"/>
      <c r="AC29" s="812"/>
      <c r="AD29" s="812"/>
      <c r="AE29" s="813"/>
      <c r="AF29" s="814">
        <v>22</v>
      </c>
      <c r="AG29" s="815"/>
      <c r="AH29" s="815"/>
      <c r="AI29" s="815"/>
      <c r="AJ29" s="816"/>
      <c r="AK29" s="862">
        <v>4</v>
      </c>
      <c r="AL29" s="858"/>
      <c r="AM29" s="858"/>
      <c r="AN29" s="858"/>
      <c r="AO29" s="858"/>
      <c r="AP29" s="858" t="s">
        <v>566</v>
      </c>
      <c r="AQ29" s="858"/>
      <c r="AR29" s="858"/>
      <c r="AS29" s="858"/>
      <c r="AT29" s="858"/>
      <c r="AU29" s="858" t="s">
        <v>566</v>
      </c>
      <c r="AV29" s="858"/>
      <c r="AW29" s="858"/>
      <c r="AX29" s="858"/>
      <c r="AY29" s="858"/>
      <c r="AZ29" s="859" t="s">
        <v>566</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c r="A30" s="238">
        <v>3</v>
      </c>
      <c r="B30" s="808" t="s">
        <v>374</v>
      </c>
      <c r="C30" s="809"/>
      <c r="D30" s="809"/>
      <c r="E30" s="809"/>
      <c r="F30" s="809"/>
      <c r="G30" s="809"/>
      <c r="H30" s="809"/>
      <c r="I30" s="809"/>
      <c r="J30" s="809"/>
      <c r="K30" s="809"/>
      <c r="L30" s="809"/>
      <c r="M30" s="809"/>
      <c r="N30" s="809"/>
      <c r="O30" s="809"/>
      <c r="P30" s="810"/>
      <c r="Q30" s="811">
        <v>954</v>
      </c>
      <c r="R30" s="812"/>
      <c r="S30" s="812"/>
      <c r="T30" s="812"/>
      <c r="U30" s="812"/>
      <c r="V30" s="812">
        <v>926</v>
      </c>
      <c r="W30" s="812"/>
      <c r="X30" s="812"/>
      <c r="Y30" s="812"/>
      <c r="Z30" s="812"/>
      <c r="AA30" s="812">
        <v>28</v>
      </c>
      <c r="AB30" s="812"/>
      <c r="AC30" s="812"/>
      <c r="AD30" s="812"/>
      <c r="AE30" s="813"/>
      <c r="AF30" s="814">
        <v>28</v>
      </c>
      <c r="AG30" s="815"/>
      <c r="AH30" s="815"/>
      <c r="AI30" s="815"/>
      <c r="AJ30" s="816"/>
      <c r="AK30" s="862">
        <v>252</v>
      </c>
      <c r="AL30" s="858"/>
      <c r="AM30" s="858"/>
      <c r="AN30" s="858"/>
      <c r="AO30" s="858"/>
      <c r="AP30" s="858" t="s">
        <v>566</v>
      </c>
      <c r="AQ30" s="858"/>
      <c r="AR30" s="858"/>
      <c r="AS30" s="858"/>
      <c r="AT30" s="858"/>
      <c r="AU30" s="858" t="s">
        <v>566</v>
      </c>
      <c r="AV30" s="858"/>
      <c r="AW30" s="858"/>
      <c r="AX30" s="858"/>
      <c r="AY30" s="858"/>
      <c r="AZ30" s="859" t="s">
        <v>566</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c r="A31" s="238">
        <v>4</v>
      </c>
      <c r="B31" s="808" t="s">
        <v>375</v>
      </c>
      <c r="C31" s="809"/>
      <c r="D31" s="809"/>
      <c r="E31" s="809"/>
      <c r="F31" s="809"/>
      <c r="G31" s="809"/>
      <c r="H31" s="809"/>
      <c r="I31" s="809"/>
      <c r="J31" s="809"/>
      <c r="K31" s="809"/>
      <c r="L31" s="809"/>
      <c r="M31" s="809"/>
      <c r="N31" s="809"/>
      <c r="O31" s="809"/>
      <c r="P31" s="810"/>
      <c r="Q31" s="811">
        <v>6108</v>
      </c>
      <c r="R31" s="812"/>
      <c r="S31" s="812"/>
      <c r="T31" s="812"/>
      <c r="U31" s="812"/>
      <c r="V31" s="812">
        <v>5906</v>
      </c>
      <c r="W31" s="812"/>
      <c r="X31" s="812"/>
      <c r="Y31" s="812"/>
      <c r="Z31" s="812"/>
      <c r="AA31" s="812">
        <v>202</v>
      </c>
      <c r="AB31" s="812"/>
      <c r="AC31" s="812"/>
      <c r="AD31" s="812"/>
      <c r="AE31" s="813"/>
      <c r="AF31" s="814">
        <v>202</v>
      </c>
      <c r="AG31" s="815"/>
      <c r="AH31" s="815"/>
      <c r="AI31" s="815"/>
      <c r="AJ31" s="816"/>
      <c r="AK31" s="862">
        <v>948</v>
      </c>
      <c r="AL31" s="858"/>
      <c r="AM31" s="858"/>
      <c r="AN31" s="858"/>
      <c r="AO31" s="858"/>
      <c r="AP31" s="858" t="s">
        <v>566</v>
      </c>
      <c r="AQ31" s="858"/>
      <c r="AR31" s="858"/>
      <c r="AS31" s="858"/>
      <c r="AT31" s="858"/>
      <c r="AU31" s="858" t="s">
        <v>566</v>
      </c>
      <c r="AV31" s="858"/>
      <c r="AW31" s="858"/>
      <c r="AX31" s="858"/>
      <c r="AY31" s="858"/>
      <c r="AZ31" s="859" t="s">
        <v>566</v>
      </c>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c r="A32" s="238">
        <v>5</v>
      </c>
      <c r="B32" s="808" t="s">
        <v>376</v>
      </c>
      <c r="C32" s="809"/>
      <c r="D32" s="809"/>
      <c r="E32" s="809"/>
      <c r="F32" s="809"/>
      <c r="G32" s="809"/>
      <c r="H32" s="809"/>
      <c r="I32" s="809"/>
      <c r="J32" s="809"/>
      <c r="K32" s="809"/>
      <c r="L32" s="809"/>
      <c r="M32" s="809"/>
      <c r="N32" s="809"/>
      <c r="O32" s="809"/>
      <c r="P32" s="810"/>
      <c r="Q32" s="811">
        <v>562</v>
      </c>
      <c r="R32" s="812"/>
      <c r="S32" s="812"/>
      <c r="T32" s="812"/>
      <c r="U32" s="812"/>
      <c r="V32" s="812">
        <v>545</v>
      </c>
      <c r="W32" s="812"/>
      <c r="X32" s="812"/>
      <c r="Y32" s="812"/>
      <c r="Z32" s="812"/>
      <c r="AA32" s="812">
        <v>17</v>
      </c>
      <c r="AB32" s="812"/>
      <c r="AC32" s="812"/>
      <c r="AD32" s="812"/>
      <c r="AE32" s="813"/>
      <c r="AF32" s="814">
        <v>1388</v>
      </c>
      <c r="AG32" s="815"/>
      <c r="AH32" s="815"/>
      <c r="AI32" s="815"/>
      <c r="AJ32" s="816"/>
      <c r="AK32" s="862">
        <v>131</v>
      </c>
      <c r="AL32" s="858"/>
      <c r="AM32" s="858"/>
      <c r="AN32" s="858"/>
      <c r="AO32" s="858"/>
      <c r="AP32" s="858">
        <v>1573</v>
      </c>
      <c r="AQ32" s="858"/>
      <c r="AR32" s="858"/>
      <c r="AS32" s="858"/>
      <c r="AT32" s="858"/>
      <c r="AU32" s="858">
        <v>755</v>
      </c>
      <c r="AV32" s="858"/>
      <c r="AW32" s="858"/>
      <c r="AX32" s="858"/>
      <c r="AY32" s="858"/>
      <c r="AZ32" s="859" t="s">
        <v>567</v>
      </c>
      <c r="BA32" s="859"/>
      <c r="BB32" s="859"/>
      <c r="BC32" s="859"/>
      <c r="BD32" s="859"/>
      <c r="BE32" s="860" t="s">
        <v>377</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c r="A33" s="238">
        <v>6</v>
      </c>
      <c r="B33" s="808" t="s">
        <v>378</v>
      </c>
      <c r="C33" s="809"/>
      <c r="D33" s="809"/>
      <c r="E33" s="809"/>
      <c r="F33" s="809"/>
      <c r="G33" s="809"/>
      <c r="H33" s="809"/>
      <c r="I33" s="809"/>
      <c r="J33" s="809"/>
      <c r="K33" s="809"/>
      <c r="L33" s="809"/>
      <c r="M33" s="809"/>
      <c r="N33" s="809"/>
      <c r="O33" s="809"/>
      <c r="P33" s="810"/>
      <c r="Q33" s="811">
        <v>135</v>
      </c>
      <c r="R33" s="812"/>
      <c r="S33" s="812"/>
      <c r="T33" s="812"/>
      <c r="U33" s="812"/>
      <c r="V33" s="812">
        <v>101</v>
      </c>
      <c r="W33" s="812"/>
      <c r="X33" s="812"/>
      <c r="Y33" s="812"/>
      <c r="Z33" s="812"/>
      <c r="AA33" s="812">
        <v>33</v>
      </c>
      <c r="AB33" s="812"/>
      <c r="AC33" s="812"/>
      <c r="AD33" s="812"/>
      <c r="AE33" s="813"/>
      <c r="AF33" s="814">
        <v>679</v>
      </c>
      <c r="AG33" s="815"/>
      <c r="AH33" s="815"/>
      <c r="AI33" s="815"/>
      <c r="AJ33" s="816"/>
      <c r="AK33" s="862">
        <v>1</v>
      </c>
      <c r="AL33" s="858"/>
      <c r="AM33" s="858"/>
      <c r="AN33" s="858"/>
      <c r="AO33" s="858"/>
      <c r="AP33" s="858">
        <v>671</v>
      </c>
      <c r="AQ33" s="858"/>
      <c r="AR33" s="858"/>
      <c r="AS33" s="858"/>
      <c r="AT33" s="858"/>
      <c r="AU33" s="858">
        <v>0</v>
      </c>
      <c r="AV33" s="858"/>
      <c r="AW33" s="858"/>
      <c r="AX33" s="858"/>
      <c r="AY33" s="858"/>
      <c r="AZ33" s="859" t="s">
        <v>567</v>
      </c>
      <c r="BA33" s="859"/>
      <c r="BB33" s="859"/>
      <c r="BC33" s="859"/>
      <c r="BD33" s="859"/>
      <c r="BE33" s="860" t="s">
        <v>379</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c r="A34" s="238">
        <v>7</v>
      </c>
      <c r="B34" s="808" t="s">
        <v>380</v>
      </c>
      <c r="C34" s="809"/>
      <c r="D34" s="809"/>
      <c r="E34" s="809"/>
      <c r="F34" s="809"/>
      <c r="G34" s="809"/>
      <c r="H34" s="809"/>
      <c r="I34" s="809"/>
      <c r="J34" s="809"/>
      <c r="K34" s="809"/>
      <c r="L34" s="809"/>
      <c r="M34" s="809"/>
      <c r="N34" s="809"/>
      <c r="O34" s="809"/>
      <c r="P34" s="810"/>
      <c r="Q34" s="811">
        <v>2280</v>
      </c>
      <c r="R34" s="812"/>
      <c r="S34" s="812"/>
      <c r="T34" s="812"/>
      <c r="U34" s="812"/>
      <c r="V34" s="812">
        <v>1975</v>
      </c>
      <c r="W34" s="812"/>
      <c r="X34" s="812"/>
      <c r="Y34" s="812"/>
      <c r="Z34" s="812"/>
      <c r="AA34" s="812">
        <v>305</v>
      </c>
      <c r="AB34" s="812"/>
      <c r="AC34" s="812"/>
      <c r="AD34" s="812"/>
      <c r="AE34" s="813"/>
      <c r="AF34" s="814">
        <v>190</v>
      </c>
      <c r="AG34" s="815"/>
      <c r="AH34" s="815"/>
      <c r="AI34" s="815"/>
      <c r="AJ34" s="816"/>
      <c r="AK34" s="862">
        <v>1132</v>
      </c>
      <c r="AL34" s="858"/>
      <c r="AM34" s="858"/>
      <c r="AN34" s="858"/>
      <c r="AO34" s="858"/>
      <c r="AP34" s="858">
        <v>14126</v>
      </c>
      <c r="AQ34" s="858"/>
      <c r="AR34" s="858"/>
      <c r="AS34" s="858"/>
      <c r="AT34" s="858"/>
      <c r="AU34" s="858">
        <v>11117</v>
      </c>
      <c r="AV34" s="858"/>
      <c r="AW34" s="858"/>
      <c r="AX34" s="858"/>
      <c r="AY34" s="858"/>
      <c r="AZ34" s="859" t="s">
        <v>567</v>
      </c>
      <c r="BA34" s="859"/>
      <c r="BB34" s="859"/>
      <c r="BC34" s="859"/>
      <c r="BD34" s="859"/>
      <c r="BE34" s="860" t="s">
        <v>381</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c r="A35" s="238">
        <v>8</v>
      </c>
      <c r="B35" s="808" t="s">
        <v>382</v>
      </c>
      <c r="C35" s="809"/>
      <c r="D35" s="809"/>
      <c r="E35" s="809"/>
      <c r="F35" s="809"/>
      <c r="G35" s="809"/>
      <c r="H35" s="809"/>
      <c r="I35" s="809"/>
      <c r="J35" s="809"/>
      <c r="K35" s="809"/>
      <c r="L35" s="809"/>
      <c r="M35" s="809"/>
      <c r="N35" s="809"/>
      <c r="O35" s="809"/>
      <c r="P35" s="810"/>
      <c r="Q35" s="811">
        <v>7</v>
      </c>
      <c r="R35" s="812"/>
      <c r="S35" s="812"/>
      <c r="T35" s="812"/>
      <c r="U35" s="812"/>
      <c r="V35" s="812">
        <v>7</v>
      </c>
      <c r="W35" s="812"/>
      <c r="X35" s="812"/>
      <c r="Y35" s="812"/>
      <c r="Z35" s="812"/>
      <c r="AA35" s="812">
        <v>1</v>
      </c>
      <c r="AB35" s="812"/>
      <c r="AC35" s="812"/>
      <c r="AD35" s="812"/>
      <c r="AE35" s="813"/>
      <c r="AF35" s="814">
        <v>1</v>
      </c>
      <c r="AG35" s="815"/>
      <c r="AH35" s="815"/>
      <c r="AI35" s="815"/>
      <c r="AJ35" s="816"/>
      <c r="AK35" s="862">
        <v>3</v>
      </c>
      <c r="AL35" s="858"/>
      <c r="AM35" s="858"/>
      <c r="AN35" s="858"/>
      <c r="AO35" s="858"/>
      <c r="AP35" s="858" t="s">
        <v>567</v>
      </c>
      <c r="AQ35" s="858"/>
      <c r="AR35" s="858"/>
      <c r="AS35" s="858"/>
      <c r="AT35" s="858"/>
      <c r="AU35" s="858">
        <v>0</v>
      </c>
      <c r="AV35" s="858"/>
      <c r="AW35" s="858"/>
      <c r="AX35" s="858"/>
      <c r="AY35" s="858"/>
      <c r="AZ35" s="859" t="s">
        <v>567</v>
      </c>
      <c r="BA35" s="859"/>
      <c r="BB35" s="859"/>
      <c r="BC35" s="859"/>
      <c r="BD35" s="859"/>
      <c r="BE35" s="860" t="s">
        <v>383</v>
      </c>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c r="A36" s="238">
        <v>9</v>
      </c>
      <c r="B36" s="808" t="s">
        <v>384</v>
      </c>
      <c r="C36" s="809"/>
      <c r="D36" s="809"/>
      <c r="E36" s="809"/>
      <c r="F36" s="809"/>
      <c r="G36" s="809"/>
      <c r="H36" s="809"/>
      <c r="I36" s="809"/>
      <c r="J36" s="809"/>
      <c r="K36" s="809"/>
      <c r="L36" s="809"/>
      <c r="M36" s="809"/>
      <c r="N36" s="809"/>
      <c r="O36" s="809"/>
      <c r="P36" s="810"/>
      <c r="Q36" s="811">
        <v>1</v>
      </c>
      <c r="R36" s="812"/>
      <c r="S36" s="812"/>
      <c r="T36" s="812"/>
      <c r="U36" s="812"/>
      <c r="V36" s="812">
        <v>1</v>
      </c>
      <c r="W36" s="812"/>
      <c r="X36" s="812"/>
      <c r="Y36" s="812"/>
      <c r="Z36" s="812"/>
      <c r="AA36" s="812" t="s">
        <v>567</v>
      </c>
      <c r="AB36" s="812"/>
      <c r="AC36" s="812"/>
      <c r="AD36" s="812"/>
      <c r="AE36" s="813"/>
      <c r="AF36" s="814" t="s">
        <v>236</v>
      </c>
      <c r="AG36" s="815"/>
      <c r="AH36" s="815"/>
      <c r="AI36" s="815"/>
      <c r="AJ36" s="816"/>
      <c r="AK36" s="862">
        <v>1</v>
      </c>
      <c r="AL36" s="858"/>
      <c r="AM36" s="858"/>
      <c r="AN36" s="858"/>
      <c r="AO36" s="858"/>
      <c r="AP36" s="858" t="s">
        <v>567</v>
      </c>
      <c r="AQ36" s="858"/>
      <c r="AR36" s="858"/>
      <c r="AS36" s="858"/>
      <c r="AT36" s="858"/>
      <c r="AU36" s="858" t="s">
        <v>567</v>
      </c>
      <c r="AV36" s="858"/>
      <c r="AW36" s="858"/>
      <c r="AX36" s="858"/>
      <c r="AY36" s="858"/>
      <c r="AZ36" s="859" t="s">
        <v>567</v>
      </c>
      <c r="BA36" s="859"/>
      <c r="BB36" s="859"/>
      <c r="BC36" s="859"/>
      <c r="BD36" s="859"/>
      <c r="BE36" s="860" t="s">
        <v>385</v>
      </c>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386</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c r="A63" s="236" t="s">
        <v>360</v>
      </c>
      <c r="B63" s="817" t="s">
        <v>387</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2683</v>
      </c>
      <c r="AG63" s="872"/>
      <c r="AH63" s="872"/>
      <c r="AI63" s="872"/>
      <c r="AJ63" s="873"/>
      <c r="AK63" s="874"/>
      <c r="AL63" s="869"/>
      <c r="AM63" s="869"/>
      <c r="AN63" s="869"/>
      <c r="AO63" s="869"/>
      <c r="AP63" s="872">
        <v>16370</v>
      </c>
      <c r="AQ63" s="872"/>
      <c r="AR63" s="872"/>
      <c r="AS63" s="872"/>
      <c r="AT63" s="872"/>
      <c r="AU63" s="872">
        <v>11872</v>
      </c>
      <c r="AV63" s="872"/>
      <c r="AW63" s="872"/>
      <c r="AX63" s="872"/>
      <c r="AY63" s="872"/>
      <c r="AZ63" s="876"/>
      <c r="BA63" s="876"/>
      <c r="BB63" s="876"/>
      <c r="BC63" s="876"/>
      <c r="BD63" s="876"/>
      <c r="BE63" s="877"/>
      <c r="BF63" s="877"/>
      <c r="BG63" s="877"/>
      <c r="BH63" s="877"/>
      <c r="BI63" s="878"/>
      <c r="BJ63" s="879" t="s">
        <v>388</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c r="A65" s="228" t="s">
        <v>389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c r="A66" s="755" t="s">
        <v>390</v>
      </c>
      <c r="B66" s="756"/>
      <c r="C66" s="756"/>
      <c r="D66" s="756"/>
      <c r="E66" s="756"/>
      <c r="F66" s="756"/>
      <c r="G66" s="756"/>
      <c r="H66" s="756"/>
      <c r="I66" s="756"/>
      <c r="J66" s="756"/>
      <c r="K66" s="756"/>
      <c r="L66" s="756"/>
      <c r="M66" s="756"/>
      <c r="N66" s="756"/>
      <c r="O66" s="756"/>
      <c r="P66" s="757"/>
      <c r="Q66" s="761" t="s">
        <v>364</v>
      </c>
      <c r="R66" s="762"/>
      <c r="S66" s="762"/>
      <c r="T66" s="762"/>
      <c r="U66" s="763"/>
      <c r="V66" s="761" t="s">
        <v>365</v>
      </c>
      <c r="W66" s="762"/>
      <c r="X66" s="762"/>
      <c r="Y66" s="762"/>
      <c r="Z66" s="763"/>
      <c r="AA66" s="761" t="s">
        <v>391</v>
      </c>
      <c r="AB66" s="762"/>
      <c r="AC66" s="762"/>
      <c r="AD66" s="762"/>
      <c r="AE66" s="763"/>
      <c r="AF66" s="882" t="s">
        <v>392</v>
      </c>
      <c r="AG66" s="843"/>
      <c r="AH66" s="843"/>
      <c r="AI66" s="843"/>
      <c r="AJ66" s="883"/>
      <c r="AK66" s="761" t="s">
        <v>393</v>
      </c>
      <c r="AL66" s="756"/>
      <c r="AM66" s="756"/>
      <c r="AN66" s="756"/>
      <c r="AO66" s="757"/>
      <c r="AP66" s="761" t="s">
        <v>394</v>
      </c>
      <c r="AQ66" s="762"/>
      <c r="AR66" s="762"/>
      <c r="AS66" s="762"/>
      <c r="AT66" s="763"/>
      <c r="AU66" s="761" t="s">
        <v>395</v>
      </c>
      <c r="AV66" s="762"/>
      <c r="AW66" s="762"/>
      <c r="AX66" s="762"/>
      <c r="AY66" s="763"/>
      <c r="AZ66" s="761" t="s">
        <v>347</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c r="A68" s="232">
        <v>1</v>
      </c>
      <c r="B68" s="897" t="s">
        <v>569</v>
      </c>
      <c r="C68" s="898"/>
      <c r="D68" s="898"/>
      <c r="E68" s="898"/>
      <c r="F68" s="898"/>
      <c r="G68" s="898"/>
      <c r="H68" s="898"/>
      <c r="I68" s="898"/>
      <c r="J68" s="898"/>
      <c r="K68" s="898"/>
      <c r="L68" s="898"/>
      <c r="M68" s="898"/>
      <c r="N68" s="898"/>
      <c r="O68" s="898"/>
      <c r="P68" s="899"/>
      <c r="Q68" s="900">
        <v>330</v>
      </c>
      <c r="R68" s="894"/>
      <c r="S68" s="894"/>
      <c r="T68" s="894"/>
      <c r="U68" s="894"/>
      <c r="V68" s="894">
        <v>321</v>
      </c>
      <c r="W68" s="894"/>
      <c r="X68" s="894"/>
      <c r="Y68" s="894"/>
      <c r="Z68" s="894"/>
      <c r="AA68" s="894">
        <v>9</v>
      </c>
      <c r="AB68" s="894"/>
      <c r="AC68" s="894"/>
      <c r="AD68" s="894"/>
      <c r="AE68" s="894"/>
      <c r="AF68" s="894">
        <v>9</v>
      </c>
      <c r="AG68" s="894"/>
      <c r="AH68" s="894"/>
      <c r="AI68" s="894"/>
      <c r="AJ68" s="894"/>
      <c r="AK68" s="894">
        <v>8</v>
      </c>
      <c r="AL68" s="894"/>
      <c r="AM68" s="894"/>
      <c r="AN68" s="894"/>
      <c r="AO68" s="894"/>
      <c r="AP68" s="894">
        <v>8</v>
      </c>
      <c r="AQ68" s="894"/>
      <c r="AR68" s="894"/>
      <c r="AS68" s="894"/>
      <c r="AT68" s="894"/>
      <c r="AU68" s="894">
        <v>1</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c r="A69" s="234">
        <v>2</v>
      </c>
      <c r="B69" s="901" t="s">
        <v>570</v>
      </c>
      <c r="C69" s="902"/>
      <c r="D69" s="902"/>
      <c r="E69" s="902"/>
      <c r="F69" s="902"/>
      <c r="G69" s="902"/>
      <c r="H69" s="902"/>
      <c r="I69" s="902"/>
      <c r="J69" s="902"/>
      <c r="K69" s="902"/>
      <c r="L69" s="902"/>
      <c r="M69" s="902"/>
      <c r="N69" s="902"/>
      <c r="O69" s="902"/>
      <c r="P69" s="903"/>
      <c r="Q69" s="904">
        <v>86</v>
      </c>
      <c r="R69" s="858"/>
      <c r="S69" s="858"/>
      <c r="T69" s="858"/>
      <c r="U69" s="858"/>
      <c r="V69" s="858">
        <v>83</v>
      </c>
      <c r="W69" s="858"/>
      <c r="X69" s="858"/>
      <c r="Y69" s="858"/>
      <c r="Z69" s="858"/>
      <c r="AA69" s="858">
        <v>3</v>
      </c>
      <c r="AB69" s="858"/>
      <c r="AC69" s="858"/>
      <c r="AD69" s="858"/>
      <c r="AE69" s="858"/>
      <c r="AF69" s="858">
        <v>3</v>
      </c>
      <c r="AG69" s="858"/>
      <c r="AH69" s="858"/>
      <c r="AI69" s="858"/>
      <c r="AJ69" s="858"/>
      <c r="AK69" s="858" t="s">
        <v>505</v>
      </c>
      <c r="AL69" s="858"/>
      <c r="AM69" s="858"/>
      <c r="AN69" s="858"/>
      <c r="AO69" s="858"/>
      <c r="AP69" s="858" t="s">
        <v>505</v>
      </c>
      <c r="AQ69" s="858"/>
      <c r="AR69" s="858"/>
      <c r="AS69" s="858"/>
      <c r="AT69" s="858"/>
      <c r="AU69" s="858" t="s">
        <v>505</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c r="A70" s="234">
        <v>3</v>
      </c>
      <c r="B70" s="901" t="s">
        <v>571</v>
      </c>
      <c r="C70" s="902"/>
      <c r="D70" s="902"/>
      <c r="E70" s="902"/>
      <c r="F70" s="902"/>
      <c r="G70" s="902"/>
      <c r="H70" s="902"/>
      <c r="I70" s="902"/>
      <c r="J70" s="902"/>
      <c r="K70" s="902"/>
      <c r="L70" s="902"/>
      <c r="M70" s="902"/>
      <c r="N70" s="902"/>
      <c r="O70" s="902"/>
      <c r="P70" s="903"/>
      <c r="Q70" s="904">
        <v>10461</v>
      </c>
      <c r="R70" s="858"/>
      <c r="S70" s="858"/>
      <c r="T70" s="858"/>
      <c r="U70" s="858"/>
      <c r="V70" s="858">
        <v>10445</v>
      </c>
      <c r="W70" s="858"/>
      <c r="X70" s="858"/>
      <c r="Y70" s="858"/>
      <c r="Z70" s="858"/>
      <c r="AA70" s="858">
        <v>17</v>
      </c>
      <c r="AB70" s="858"/>
      <c r="AC70" s="858"/>
      <c r="AD70" s="858"/>
      <c r="AE70" s="858"/>
      <c r="AF70" s="858">
        <v>17</v>
      </c>
      <c r="AG70" s="858"/>
      <c r="AH70" s="858"/>
      <c r="AI70" s="858"/>
      <c r="AJ70" s="858"/>
      <c r="AK70" s="858" t="s">
        <v>505</v>
      </c>
      <c r="AL70" s="858"/>
      <c r="AM70" s="858"/>
      <c r="AN70" s="858"/>
      <c r="AO70" s="858"/>
      <c r="AP70" s="858" t="s">
        <v>505</v>
      </c>
      <c r="AQ70" s="858"/>
      <c r="AR70" s="858"/>
      <c r="AS70" s="858"/>
      <c r="AT70" s="858"/>
      <c r="AU70" s="858" t="s">
        <v>505</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c r="A71" s="234">
        <v>4</v>
      </c>
      <c r="B71" s="901" t="s">
        <v>572</v>
      </c>
      <c r="C71" s="902"/>
      <c r="D71" s="902"/>
      <c r="E71" s="902"/>
      <c r="F71" s="902"/>
      <c r="G71" s="902"/>
      <c r="H71" s="902"/>
      <c r="I71" s="902"/>
      <c r="J71" s="902"/>
      <c r="K71" s="902"/>
      <c r="L71" s="902"/>
      <c r="M71" s="902"/>
      <c r="N71" s="902"/>
      <c r="O71" s="902"/>
      <c r="P71" s="903"/>
      <c r="Q71" s="904">
        <v>63</v>
      </c>
      <c r="R71" s="858"/>
      <c r="S71" s="858"/>
      <c r="T71" s="858"/>
      <c r="U71" s="858"/>
      <c r="V71" s="858">
        <v>63</v>
      </c>
      <c r="W71" s="858"/>
      <c r="X71" s="858"/>
      <c r="Y71" s="858"/>
      <c r="Z71" s="858"/>
      <c r="AA71" s="858" t="s">
        <v>505</v>
      </c>
      <c r="AB71" s="858"/>
      <c r="AC71" s="858"/>
      <c r="AD71" s="858"/>
      <c r="AE71" s="858"/>
      <c r="AF71" s="858" t="s">
        <v>505</v>
      </c>
      <c r="AG71" s="858"/>
      <c r="AH71" s="858"/>
      <c r="AI71" s="858"/>
      <c r="AJ71" s="858"/>
      <c r="AK71" s="858" t="s">
        <v>505</v>
      </c>
      <c r="AL71" s="858"/>
      <c r="AM71" s="858"/>
      <c r="AN71" s="858"/>
      <c r="AO71" s="858"/>
      <c r="AP71" s="858" t="s">
        <v>505</v>
      </c>
      <c r="AQ71" s="858"/>
      <c r="AR71" s="858"/>
      <c r="AS71" s="858"/>
      <c r="AT71" s="858"/>
      <c r="AU71" s="858" t="s">
        <v>505</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c r="A72" s="234">
        <v>5</v>
      </c>
      <c r="B72" s="901" t="s">
        <v>573</v>
      </c>
      <c r="C72" s="902"/>
      <c r="D72" s="902"/>
      <c r="E72" s="902"/>
      <c r="F72" s="902"/>
      <c r="G72" s="902"/>
      <c r="H72" s="902"/>
      <c r="I72" s="902"/>
      <c r="J72" s="902"/>
      <c r="K72" s="902"/>
      <c r="L72" s="902"/>
      <c r="M72" s="902"/>
      <c r="N72" s="902"/>
      <c r="O72" s="902"/>
      <c r="P72" s="903"/>
      <c r="Q72" s="904">
        <v>4428</v>
      </c>
      <c r="R72" s="858"/>
      <c r="S72" s="858"/>
      <c r="T72" s="858"/>
      <c r="U72" s="858"/>
      <c r="V72" s="858">
        <v>3894</v>
      </c>
      <c r="W72" s="858"/>
      <c r="X72" s="858"/>
      <c r="Y72" s="858"/>
      <c r="Z72" s="858"/>
      <c r="AA72" s="858">
        <v>534</v>
      </c>
      <c r="AB72" s="858"/>
      <c r="AC72" s="858"/>
      <c r="AD72" s="858"/>
      <c r="AE72" s="858"/>
      <c r="AF72" s="858">
        <v>2529</v>
      </c>
      <c r="AG72" s="858"/>
      <c r="AH72" s="858"/>
      <c r="AI72" s="858"/>
      <c r="AJ72" s="858"/>
      <c r="AK72" s="858">
        <v>752</v>
      </c>
      <c r="AL72" s="858"/>
      <c r="AM72" s="858"/>
      <c r="AN72" s="858"/>
      <c r="AO72" s="858"/>
      <c r="AP72" s="858">
        <v>7368</v>
      </c>
      <c r="AQ72" s="858"/>
      <c r="AR72" s="858"/>
      <c r="AS72" s="858"/>
      <c r="AT72" s="858"/>
      <c r="AU72" s="858" t="s">
        <v>505</v>
      </c>
      <c r="AV72" s="858"/>
      <c r="AW72" s="858"/>
      <c r="AX72" s="858"/>
      <c r="AY72" s="858"/>
      <c r="AZ72" s="860" t="s">
        <v>581</v>
      </c>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c r="A73" s="234">
        <v>6</v>
      </c>
      <c r="B73" s="901" t="s">
        <v>574</v>
      </c>
      <c r="C73" s="902"/>
      <c r="D73" s="902"/>
      <c r="E73" s="902"/>
      <c r="F73" s="902"/>
      <c r="G73" s="902"/>
      <c r="H73" s="902"/>
      <c r="I73" s="902"/>
      <c r="J73" s="902"/>
      <c r="K73" s="902"/>
      <c r="L73" s="902"/>
      <c r="M73" s="902"/>
      <c r="N73" s="902"/>
      <c r="O73" s="902"/>
      <c r="P73" s="903"/>
      <c r="Q73" s="904">
        <v>172</v>
      </c>
      <c r="R73" s="858"/>
      <c r="S73" s="858"/>
      <c r="T73" s="858"/>
      <c r="U73" s="858"/>
      <c r="V73" s="858">
        <v>168</v>
      </c>
      <c r="W73" s="858"/>
      <c r="X73" s="858"/>
      <c r="Y73" s="858"/>
      <c r="Z73" s="858"/>
      <c r="AA73" s="858">
        <v>5</v>
      </c>
      <c r="AB73" s="858"/>
      <c r="AC73" s="858"/>
      <c r="AD73" s="858"/>
      <c r="AE73" s="858"/>
      <c r="AF73" s="858">
        <v>5</v>
      </c>
      <c r="AG73" s="858"/>
      <c r="AH73" s="858"/>
      <c r="AI73" s="858"/>
      <c r="AJ73" s="858"/>
      <c r="AK73" s="858">
        <v>1</v>
      </c>
      <c r="AL73" s="858"/>
      <c r="AM73" s="858"/>
      <c r="AN73" s="858"/>
      <c r="AO73" s="858"/>
      <c r="AP73" s="858" t="s">
        <v>505</v>
      </c>
      <c r="AQ73" s="858"/>
      <c r="AR73" s="858"/>
      <c r="AS73" s="858"/>
      <c r="AT73" s="858"/>
      <c r="AU73" s="858" t="s">
        <v>505</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c r="A74" s="234">
        <v>7</v>
      </c>
      <c r="B74" s="901" t="s">
        <v>575</v>
      </c>
      <c r="C74" s="902"/>
      <c r="D74" s="902"/>
      <c r="E74" s="902"/>
      <c r="F74" s="902"/>
      <c r="G74" s="902"/>
      <c r="H74" s="902"/>
      <c r="I74" s="902"/>
      <c r="J74" s="902"/>
      <c r="K74" s="902"/>
      <c r="L74" s="902"/>
      <c r="M74" s="902"/>
      <c r="N74" s="902"/>
      <c r="O74" s="902"/>
      <c r="P74" s="903"/>
      <c r="Q74" s="904">
        <v>1235</v>
      </c>
      <c r="R74" s="858"/>
      <c r="S74" s="858"/>
      <c r="T74" s="858"/>
      <c r="U74" s="858"/>
      <c r="V74" s="858">
        <v>1198</v>
      </c>
      <c r="W74" s="858"/>
      <c r="X74" s="858"/>
      <c r="Y74" s="858"/>
      <c r="Z74" s="858"/>
      <c r="AA74" s="858">
        <v>37</v>
      </c>
      <c r="AB74" s="858"/>
      <c r="AC74" s="858"/>
      <c r="AD74" s="858"/>
      <c r="AE74" s="858"/>
      <c r="AF74" s="858">
        <v>37</v>
      </c>
      <c r="AG74" s="858"/>
      <c r="AH74" s="858"/>
      <c r="AI74" s="858"/>
      <c r="AJ74" s="858"/>
      <c r="AK74" s="858" t="s">
        <v>505</v>
      </c>
      <c r="AL74" s="858"/>
      <c r="AM74" s="858"/>
      <c r="AN74" s="858"/>
      <c r="AO74" s="858"/>
      <c r="AP74" s="858">
        <v>680</v>
      </c>
      <c r="AQ74" s="858"/>
      <c r="AR74" s="858"/>
      <c r="AS74" s="858"/>
      <c r="AT74" s="858"/>
      <c r="AU74" s="858">
        <v>390</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c r="A75" s="234">
        <v>8</v>
      </c>
      <c r="B75" s="901" t="s">
        <v>576</v>
      </c>
      <c r="C75" s="902"/>
      <c r="D75" s="902"/>
      <c r="E75" s="902"/>
      <c r="F75" s="902"/>
      <c r="G75" s="902"/>
      <c r="H75" s="902"/>
      <c r="I75" s="902"/>
      <c r="J75" s="902"/>
      <c r="K75" s="902"/>
      <c r="L75" s="902"/>
      <c r="M75" s="902"/>
      <c r="N75" s="902"/>
      <c r="O75" s="902"/>
      <c r="P75" s="903"/>
      <c r="Q75" s="905">
        <v>1641</v>
      </c>
      <c r="R75" s="906"/>
      <c r="S75" s="906"/>
      <c r="T75" s="906"/>
      <c r="U75" s="862"/>
      <c r="V75" s="907">
        <v>1542</v>
      </c>
      <c r="W75" s="906"/>
      <c r="X75" s="906"/>
      <c r="Y75" s="906"/>
      <c r="Z75" s="862"/>
      <c r="AA75" s="907">
        <v>99</v>
      </c>
      <c r="AB75" s="906"/>
      <c r="AC75" s="906"/>
      <c r="AD75" s="906"/>
      <c r="AE75" s="862"/>
      <c r="AF75" s="907">
        <v>99</v>
      </c>
      <c r="AG75" s="906"/>
      <c r="AH75" s="906"/>
      <c r="AI75" s="906"/>
      <c r="AJ75" s="862"/>
      <c r="AK75" s="907" t="s">
        <v>505</v>
      </c>
      <c r="AL75" s="906"/>
      <c r="AM75" s="906"/>
      <c r="AN75" s="906"/>
      <c r="AO75" s="862"/>
      <c r="AP75" s="907">
        <v>1508</v>
      </c>
      <c r="AQ75" s="906"/>
      <c r="AR75" s="906"/>
      <c r="AS75" s="906"/>
      <c r="AT75" s="862"/>
      <c r="AU75" s="907">
        <v>663</v>
      </c>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c r="A76" s="234">
        <v>9</v>
      </c>
      <c r="B76" s="901" t="s">
        <v>577</v>
      </c>
      <c r="C76" s="902"/>
      <c r="D76" s="902"/>
      <c r="E76" s="902"/>
      <c r="F76" s="902"/>
      <c r="G76" s="902"/>
      <c r="H76" s="902"/>
      <c r="I76" s="902"/>
      <c r="J76" s="902"/>
      <c r="K76" s="902"/>
      <c r="L76" s="902"/>
      <c r="M76" s="902"/>
      <c r="N76" s="902"/>
      <c r="O76" s="902"/>
      <c r="P76" s="903"/>
      <c r="Q76" s="905">
        <v>379</v>
      </c>
      <c r="R76" s="906"/>
      <c r="S76" s="906"/>
      <c r="T76" s="906"/>
      <c r="U76" s="862"/>
      <c r="V76" s="907">
        <v>370</v>
      </c>
      <c r="W76" s="906"/>
      <c r="X76" s="906"/>
      <c r="Y76" s="906"/>
      <c r="Z76" s="862"/>
      <c r="AA76" s="907">
        <v>8</v>
      </c>
      <c r="AB76" s="906"/>
      <c r="AC76" s="906"/>
      <c r="AD76" s="906"/>
      <c r="AE76" s="862"/>
      <c r="AF76" s="907">
        <v>8</v>
      </c>
      <c r="AG76" s="906"/>
      <c r="AH76" s="906"/>
      <c r="AI76" s="906"/>
      <c r="AJ76" s="862"/>
      <c r="AK76" s="907">
        <v>165</v>
      </c>
      <c r="AL76" s="906"/>
      <c r="AM76" s="906"/>
      <c r="AN76" s="906"/>
      <c r="AO76" s="862"/>
      <c r="AP76" s="907" t="s">
        <v>505</v>
      </c>
      <c r="AQ76" s="906"/>
      <c r="AR76" s="906"/>
      <c r="AS76" s="906"/>
      <c r="AT76" s="862"/>
      <c r="AU76" s="907" t="s">
        <v>505</v>
      </c>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c r="A77" s="234">
        <v>10</v>
      </c>
      <c r="B77" s="901" t="s">
        <v>578</v>
      </c>
      <c r="C77" s="902"/>
      <c r="D77" s="902"/>
      <c r="E77" s="902"/>
      <c r="F77" s="902"/>
      <c r="G77" s="902"/>
      <c r="H77" s="902"/>
      <c r="I77" s="902"/>
      <c r="J77" s="902"/>
      <c r="K77" s="902"/>
      <c r="L77" s="902"/>
      <c r="M77" s="902"/>
      <c r="N77" s="902"/>
      <c r="O77" s="902"/>
      <c r="P77" s="903"/>
      <c r="Q77" s="905">
        <v>63</v>
      </c>
      <c r="R77" s="906"/>
      <c r="S77" s="906"/>
      <c r="T77" s="906"/>
      <c r="U77" s="862"/>
      <c r="V77" s="907">
        <v>63</v>
      </c>
      <c r="W77" s="906"/>
      <c r="X77" s="906"/>
      <c r="Y77" s="906"/>
      <c r="Z77" s="862"/>
      <c r="AA77" s="907" t="s">
        <v>505</v>
      </c>
      <c r="AB77" s="906"/>
      <c r="AC77" s="906"/>
      <c r="AD77" s="906"/>
      <c r="AE77" s="862"/>
      <c r="AF77" s="907" t="s">
        <v>505</v>
      </c>
      <c r="AG77" s="906"/>
      <c r="AH77" s="906"/>
      <c r="AI77" s="906"/>
      <c r="AJ77" s="862"/>
      <c r="AK77" s="907" t="s">
        <v>505</v>
      </c>
      <c r="AL77" s="906"/>
      <c r="AM77" s="906"/>
      <c r="AN77" s="906"/>
      <c r="AO77" s="862"/>
      <c r="AP77" s="907" t="s">
        <v>505</v>
      </c>
      <c r="AQ77" s="906"/>
      <c r="AR77" s="906"/>
      <c r="AS77" s="906"/>
      <c r="AT77" s="862"/>
      <c r="AU77" s="907" t="s">
        <v>505</v>
      </c>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c r="A78" s="234">
        <v>11</v>
      </c>
      <c r="B78" s="901" t="s">
        <v>579</v>
      </c>
      <c r="C78" s="902"/>
      <c r="D78" s="902"/>
      <c r="E78" s="902"/>
      <c r="F78" s="902"/>
      <c r="G78" s="902"/>
      <c r="H78" s="902"/>
      <c r="I78" s="902"/>
      <c r="J78" s="902"/>
      <c r="K78" s="902"/>
      <c r="L78" s="902"/>
      <c r="M78" s="902"/>
      <c r="N78" s="902"/>
      <c r="O78" s="902"/>
      <c r="P78" s="903"/>
      <c r="Q78" s="904">
        <v>194</v>
      </c>
      <c r="R78" s="858"/>
      <c r="S78" s="858"/>
      <c r="T78" s="858"/>
      <c r="U78" s="858"/>
      <c r="V78" s="858">
        <v>161</v>
      </c>
      <c r="W78" s="858"/>
      <c r="X78" s="858"/>
      <c r="Y78" s="858"/>
      <c r="Z78" s="858"/>
      <c r="AA78" s="858">
        <v>33</v>
      </c>
      <c r="AB78" s="858"/>
      <c r="AC78" s="858"/>
      <c r="AD78" s="858"/>
      <c r="AE78" s="858"/>
      <c r="AF78" s="858">
        <v>33</v>
      </c>
      <c r="AG78" s="858"/>
      <c r="AH78" s="858"/>
      <c r="AI78" s="858"/>
      <c r="AJ78" s="858"/>
      <c r="AK78" s="858" t="s">
        <v>505</v>
      </c>
      <c r="AL78" s="858"/>
      <c r="AM78" s="858"/>
      <c r="AN78" s="858"/>
      <c r="AO78" s="858"/>
      <c r="AP78" s="858" t="s">
        <v>505</v>
      </c>
      <c r="AQ78" s="858"/>
      <c r="AR78" s="858"/>
      <c r="AS78" s="858"/>
      <c r="AT78" s="858"/>
      <c r="AU78" s="858" t="s">
        <v>505</v>
      </c>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c r="A79" s="234">
        <v>12</v>
      </c>
      <c r="B79" s="901" t="s">
        <v>580</v>
      </c>
      <c r="C79" s="902"/>
      <c r="D79" s="902"/>
      <c r="E79" s="902"/>
      <c r="F79" s="902"/>
      <c r="G79" s="902"/>
      <c r="H79" s="902"/>
      <c r="I79" s="902"/>
      <c r="J79" s="902"/>
      <c r="K79" s="902"/>
      <c r="L79" s="902"/>
      <c r="M79" s="902"/>
      <c r="N79" s="902"/>
      <c r="O79" s="902"/>
      <c r="P79" s="903"/>
      <c r="Q79" s="904">
        <v>814330</v>
      </c>
      <c r="R79" s="858"/>
      <c r="S79" s="858"/>
      <c r="T79" s="858"/>
      <c r="U79" s="858"/>
      <c r="V79" s="858">
        <v>784571</v>
      </c>
      <c r="W79" s="858"/>
      <c r="X79" s="858"/>
      <c r="Y79" s="858"/>
      <c r="Z79" s="858"/>
      <c r="AA79" s="858">
        <v>29760</v>
      </c>
      <c r="AB79" s="858"/>
      <c r="AC79" s="858"/>
      <c r="AD79" s="858"/>
      <c r="AE79" s="858"/>
      <c r="AF79" s="858">
        <v>29760</v>
      </c>
      <c r="AG79" s="858"/>
      <c r="AH79" s="858"/>
      <c r="AI79" s="858"/>
      <c r="AJ79" s="858"/>
      <c r="AK79" s="858">
        <v>5568</v>
      </c>
      <c r="AL79" s="858"/>
      <c r="AM79" s="858"/>
      <c r="AN79" s="858"/>
      <c r="AO79" s="858"/>
      <c r="AP79" s="858" t="s">
        <v>505</v>
      </c>
      <c r="AQ79" s="858"/>
      <c r="AR79" s="858"/>
      <c r="AS79" s="858"/>
      <c r="AT79" s="858"/>
      <c r="AU79" s="858" t="s">
        <v>505</v>
      </c>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c r="A88" s="236" t="s">
        <v>360</v>
      </c>
      <c r="B88" s="817" t="s">
        <v>396</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32500</v>
      </c>
      <c r="AG88" s="872"/>
      <c r="AH88" s="872"/>
      <c r="AI88" s="872"/>
      <c r="AJ88" s="872"/>
      <c r="AK88" s="869"/>
      <c r="AL88" s="869"/>
      <c r="AM88" s="869"/>
      <c r="AN88" s="869"/>
      <c r="AO88" s="869"/>
      <c r="AP88" s="872">
        <v>9563</v>
      </c>
      <c r="AQ88" s="872"/>
      <c r="AR88" s="872"/>
      <c r="AS88" s="872"/>
      <c r="AT88" s="872"/>
      <c r="AU88" s="872">
        <v>1053</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360</v>
      </c>
      <c r="BR102" s="817" t="s">
        <v>397</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398</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399</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400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5" t="s">
        <v>402</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403</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c r="A109" s="940" t="s">
        <v>404</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405</v>
      </c>
      <c r="AB109" s="921"/>
      <c r="AC109" s="921"/>
      <c r="AD109" s="921"/>
      <c r="AE109" s="922"/>
      <c r="AF109" s="920" t="s">
        <v>406</v>
      </c>
      <c r="AG109" s="921"/>
      <c r="AH109" s="921"/>
      <c r="AI109" s="921"/>
      <c r="AJ109" s="922"/>
      <c r="AK109" s="920" t="s">
        <v>295</v>
      </c>
      <c r="AL109" s="921"/>
      <c r="AM109" s="921"/>
      <c r="AN109" s="921"/>
      <c r="AO109" s="922"/>
      <c r="AP109" s="920" t="s">
        <v>407</v>
      </c>
      <c r="AQ109" s="921"/>
      <c r="AR109" s="921"/>
      <c r="AS109" s="921"/>
      <c r="AT109" s="923"/>
      <c r="AU109" s="940" t="s">
        <v>404</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405</v>
      </c>
      <c r="BR109" s="921"/>
      <c r="BS109" s="921"/>
      <c r="BT109" s="921"/>
      <c r="BU109" s="922"/>
      <c r="BV109" s="920" t="s">
        <v>406</v>
      </c>
      <c r="BW109" s="921"/>
      <c r="BX109" s="921"/>
      <c r="BY109" s="921"/>
      <c r="BZ109" s="922"/>
      <c r="CA109" s="920" t="s">
        <v>295</v>
      </c>
      <c r="CB109" s="921"/>
      <c r="CC109" s="921"/>
      <c r="CD109" s="921"/>
      <c r="CE109" s="922"/>
      <c r="CF109" s="941" t="s">
        <v>407</v>
      </c>
      <c r="CG109" s="941"/>
      <c r="CH109" s="941"/>
      <c r="CI109" s="941"/>
      <c r="CJ109" s="941"/>
      <c r="CK109" s="920" t="s">
        <v>408</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405</v>
      </c>
      <c r="DH109" s="921"/>
      <c r="DI109" s="921"/>
      <c r="DJ109" s="921"/>
      <c r="DK109" s="922"/>
      <c r="DL109" s="920" t="s">
        <v>406</v>
      </c>
      <c r="DM109" s="921"/>
      <c r="DN109" s="921"/>
      <c r="DO109" s="921"/>
      <c r="DP109" s="922"/>
      <c r="DQ109" s="920" t="s">
        <v>295</v>
      </c>
      <c r="DR109" s="921"/>
      <c r="DS109" s="921"/>
      <c r="DT109" s="921"/>
      <c r="DU109" s="922"/>
      <c r="DV109" s="920" t="s">
        <v>407</v>
      </c>
      <c r="DW109" s="921"/>
      <c r="DX109" s="921"/>
      <c r="DY109" s="921"/>
      <c r="DZ109" s="923"/>
    </row>
    <row r="110" spans="1:131" s="226" customFormat="1" ht="26.25" customHeight="1">
      <c r="A110" s="924" t="s">
        <v>409</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2898667</v>
      </c>
      <c r="AB110" s="928"/>
      <c r="AC110" s="928"/>
      <c r="AD110" s="928"/>
      <c r="AE110" s="929"/>
      <c r="AF110" s="930">
        <v>3049711</v>
      </c>
      <c r="AG110" s="928"/>
      <c r="AH110" s="928"/>
      <c r="AI110" s="928"/>
      <c r="AJ110" s="929"/>
      <c r="AK110" s="930">
        <v>2991146</v>
      </c>
      <c r="AL110" s="928"/>
      <c r="AM110" s="928"/>
      <c r="AN110" s="928"/>
      <c r="AO110" s="929"/>
      <c r="AP110" s="931">
        <v>23.1</v>
      </c>
      <c r="AQ110" s="932"/>
      <c r="AR110" s="932"/>
      <c r="AS110" s="932"/>
      <c r="AT110" s="933"/>
      <c r="AU110" s="934" t="s">
        <v>72</v>
      </c>
      <c r="AV110" s="935"/>
      <c r="AW110" s="935"/>
      <c r="AX110" s="935"/>
      <c r="AY110" s="935"/>
      <c r="AZ110" s="957" t="s">
        <v>410</v>
      </c>
      <c r="BA110" s="925"/>
      <c r="BB110" s="925"/>
      <c r="BC110" s="925"/>
      <c r="BD110" s="925"/>
      <c r="BE110" s="925"/>
      <c r="BF110" s="925"/>
      <c r="BG110" s="925"/>
      <c r="BH110" s="925"/>
      <c r="BI110" s="925"/>
      <c r="BJ110" s="925"/>
      <c r="BK110" s="925"/>
      <c r="BL110" s="925"/>
      <c r="BM110" s="925"/>
      <c r="BN110" s="925"/>
      <c r="BO110" s="925"/>
      <c r="BP110" s="926"/>
      <c r="BQ110" s="958">
        <v>31459254</v>
      </c>
      <c r="BR110" s="959"/>
      <c r="BS110" s="959"/>
      <c r="BT110" s="959"/>
      <c r="BU110" s="959"/>
      <c r="BV110" s="959">
        <v>31428394</v>
      </c>
      <c r="BW110" s="959"/>
      <c r="BX110" s="959"/>
      <c r="BY110" s="959"/>
      <c r="BZ110" s="959"/>
      <c r="CA110" s="959">
        <v>30794163</v>
      </c>
      <c r="CB110" s="959"/>
      <c r="CC110" s="959"/>
      <c r="CD110" s="959"/>
      <c r="CE110" s="959"/>
      <c r="CF110" s="972">
        <v>237.4</v>
      </c>
      <c r="CG110" s="973"/>
      <c r="CH110" s="973"/>
      <c r="CI110" s="973"/>
      <c r="CJ110" s="973"/>
      <c r="CK110" s="974" t="s">
        <v>411</v>
      </c>
      <c r="CL110" s="975"/>
      <c r="CM110" s="957" t="s">
        <v>412</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236</v>
      </c>
      <c r="DH110" s="959"/>
      <c r="DI110" s="959"/>
      <c r="DJ110" s="959"/>
      <c r="DK110" s="959"/>
      <c r="DL110" s="959" t="s">
        <v>413</v>
      </c>
      <c r="DM110" s="959"/>
      <c r="DN110" s="959"/>
      <c r="DO110" s="959"/>
      <c r="DP110" s="959"/>
      <c r="DQ110" s="959" t="s">
        <v>413</v>
      </c>
      <c r="DR110" s="959"/>
      <c r="DS110" s="959"/>
      <c r="DT110" s="959"/>
      <c r="DU110" s="959"/>
      <c r="DV110" s="960" t="s">
        <v>236</v>
      </c>
      <c r="DW110" s="960"/>
      <c r="DX110" s="960"/>
      <c r="DY110" s="960"/>
      <c r="DZ110" s="961"/>
    </row>
    <row r="111" spans="1:131" s="226" customFormat="1" ht="26.25" customHeight="1">
      <c r="A111" s="962" t="s">
        <v>414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413</v>
      </c>
      <c r="AB111" s="966"/>
      <c r="AC111" s="966"/>
      <c r="AD111" s="966"/>
      <c r="AE111" s="967"/>
      <c r="AF111" s="968" t="s">
        <v>415</v>
      </c>
      <c r="AG111" s="966"/>
      <c r="AH111" s="966"/>
      <c r="AI111" s="966"/>
      <c r="AJ111" s="967"/>
      <c r="AK111" s="968" t="s">
        <v>416</v>
      </c>
      <c r="AL111" s="966"/>
      <c r="AM111" s="966"/>
      <c r="AN111" s="966"/>
      <c r="AO111" s="967"/>
      <c r="AP111" s="969" t="s">
        <v>236</v>
      </c>
      <c r="AQ111" s="970"/>
      <c r="AR111" s="970"/>
      <c r="AS111" s="970"/>
      <c r="AT111" s="971"/>
      <c r="AU111" s="936"/>
      <c r="AV111" s="937"/>
      <c r="AW111" s="937"/>
      <c r="AX111" s="937"/>
      <c r="AY111" s="937"/>
      <c r="AZ111" s="950" t="s">
        <v>417</v>
      </c>
      <c r="BA111" s="951"/>
      <c r="BB111" s="951"/>
      <c r="BC111" s="951"/>
      <c r="BD111" s="951"/>
      <c r="BE111" s="951"/>
      <c r="BF111" s="951"/>
      <c r="BG111" s="951"/>
      <c r="BH111" s="951"/>
      <c r="BI111" s="951"/>
      <c r="BJ111" s="951"/>
      <c r="BK111" s="951"/>
      <c r="BL111" s="951"/>
      <c r="BM111" s="951"/>
      <c r="BN111" s="951"/>
      <c r="BO111" s="951"/>
      <c r="BP111" s="952"/>
      <c r="BQ111" s="953" t="s">
        <v>236</v>
      </c>
      <c r="BR111" s="954"/>
      <c r="BS111" s="954"/>
      <c r="BT111" s="954"/>
      <c r="BU111" s="954"/>
      <c r="BV111" s="954" t="s">
        <v>416</v>
      </c>
      <c r="BW111" s="954"/>
      <c r="BX111" s="954"/>
      <c r="BY111" s="954"/>
      <c r="BZ111" s="954"/>
      <c r="CA111" s="954" t="s">
        <v>236</v>
      </c>
      <c r="CB111" s="954"/>
      <c r="CC111" s="954"/>
      <c r="CD111" s="954"/>
      <c r="CE111" s="954"/>
      <c r="CF111" s="948" t="s">
        <v>236</v>
      </c>
      <c r="CG111" s="949"/>
      <c r="CH111" s="949"/>
      <c r="CI111" s="949"/>
      <c r="CJ111" s="949"/>
      <c r="CK111" s="976"/>
      <c r="CL111" s="977"/>
      <c r="CM111" s="950" t="s">
        <v>418</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236</v>
      </c>
      <c r="DH111" s="954"/>
      <c r="DI111" s="954"/>
      <c r="DJ111" s="954"/>
      <c r="DK111" s="954"/>
      <c r="DL111" s="954" t="s">
        <v>236</v>
      </c>
      <c r="DM111" s="954"/>
      <c r="DN111" s="954"/>
      <c r="DO111" s="954"/>
      <c r="DP111" s="954"/>
      <c r="DQ111" s="954" t="s">
        <v>236</v>
      </c>
      <c r="DR111" s="954"/>
      <c r="DS111" s="954"/>
      <c r="DT111" s="954"/>
      <c r="DU111" s="954"/>
      <c r="DV111" s="955" t="s">
        <v>236</v>
      </c>
      <c r="DW111" s="955"/>
      <c r="DX111" s="955"/>
      <c r="DY111" s="955"/>
      <c r="DZ111" s="956"/>
    </row>
    <row r="112" spans="1:131" s="226" customFormat="1" ht="26.25" customHeight="1">
      <c r="A112" s="980" t="s">
        <v>419</v>
      </c>
      <c r="B112" s="981"/>
      <c r="C112" s="951" t="s">
        <v>420</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236</v>
      </c>
      <c r="AB112" s="987"/>
      <c r="AC112" s="987"/>
      <c r="AD112" s="987"/>
      <c r="AE112" s="988"/>
      <c r="AF112" s="989" t="s">
        <v>236</v>
      </c>
      <c r="AG112" s="987"/>
      <c r="AH112" s="987"/>
      <c r="AI112" s="987"/>
      <c r="AJ112" s="988"/>
      <c r="AK112" s="989" t="s">
        <v>236</v>
      </c>
      <c r="AL112" s="987"/>
      <c r="AM112" s="987"/>
      <c r="AN112" s="987"/>
      <c r="AO112" s="988"/>
      <c r="AP112" s="990" t="s">
        <v>236</v>
      </c>
      <c r="AQ112" s="991"/>
      <c r="AR112" s="991"/>
      <c r="AS112" s="991"/>
      <c r="AT112" s="992"/>
      <c r="AU112" s="936"/>
      <c r="AV112" s="937"/>
      <c r="AW112" s="937"/>
      <c r="AX112" s="937"/>
      <c r="AY112" s="937"/>
      <c r="AZ112" s="950" t="s">
        <v>421</v>
      </c>
      <c r="BA112" s="951"/>
      <c r="BB112" s="951"/>
      <c r="BC112" s="951"/>
      <c r="BD112" s="951"/>
      <c r="BE112" s="951"/>
      <c r="BF112" s="951"/>
      <c r="BG112" s="951"/>
      <c r="BH112" s="951"/>
      <c r="BI112" s="951"/>
      <c r="BJ112" s="951"/>
      <c r="BK112" s="951"/>
      <c r="BL112" s="951"/>
      <c r="BM112" s="951"/>
      <c r="BN112" s="951"/>
      <c r="BO112" s="951"/>
      <c r="BP112" s="952"/>
      <c r="BQ112" s="953">
        <v>12124437</v>
      </c>
      <c r="BR112" s="954"/>
      <c r="BS112" s="954"/>
      <c r="BT112" s="954"/>
      <c r="BU112" s="954"/>
      <c r="BV112" s="954">
        <v>12171998</v>
      </c>
      <c r="BW112" s="954"/>
      <c r="BX112" s="954"/>
      <c r="BY112" s="954"/>
      <c r="BZ112" s="954"/>
      <c r="CA112" s="954">
        <v>11872243</v>
      </c>
      <c r="CB112" s="954"/>
      <c r="CC112" s="954"/>
      <c r="CD112" s="954"/>
      <c r="CE112" s="954"/>
      <c r="CF112" s="948">
        <v>91.5</v>
      </c>
      <c r="CG112" s="949"/>
      <c r="CH112" s="949"/>
      <c r="CI112" s="949"/>
      <c r="CJ112" s="949"/>
      <c r="CK112" s="976"/>
      <c r="CL112" s="977"/>
      <c r="CM112" s="950" t="s">
        <v>422</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236</v>
      </c>
      <c r="DH112" s="954"/>
      <c r="DI112" s="954"/>
      <c r="DJ112" s="954"/>
      <c r="DK112" s="954"/>
      <c r="DL112" s="954" t="s">
        <v>236</v>
      </c>
      <c r="DM112" s="954"/>
      <c r="DN112" s="954"/>
      <c r="DO112" s="954"/>
      <c r="DP112" s="954"/>
      <c r="DQ112" s="954" t="s">
        <v>236</v>
      </c>
      <c r="DR112" s="954"/>
      <c r="DS112" s="954"/>
      <c r="DT112" s="954"/>
      <c r="DU112" s="954"/>
      <c r="DV112" s="955" t="s">
        <v>236</v>
      </c>
      <c r="DW112" s="955"/>
      <c r="DX112" s="955"/>
      <c r="DY112" s="955"/>
      <c r="DZ112" s="956"/>
    </row>
    <row r="113" spans="1:130" s="226" customFormat="1" ht="26.25" customHeight="1">
      <c r="A113" s="982"/>
      <c r="B113" s="983"/>
      <c r="C113" s="951" t="s">
        <v>423</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905750</v>
      </c>
      <c r="AB113" s="966"/>
      <c r="AC113" s="966"/>
      <c r="AD113" s="966"/>
      <c r="AE113" s="967"/>
      <c r="AF113" s="968">
        <v>908388</v>
      </c>
      <c r="AG113" s="966"/>
      <c r="AH113" s="966"/>
      <c r="AI113" s="966"/>
      <c r="AJ113" s="967"/>
      <c r="AK113" s="968">
        <v>957817</v>
      </c>
      <c r="AL113" s="966"/>
      <c r="AM113" s="966"/>
      <c r="AN113" s="966"/>
      <c r="AO113" s="967"/>
      <c r="AP113" s="969">
        <v>7.4</v>
      </c>
      <c r="AQ113" s="970"/>
      <c r="AR113" s="970"/>
      <c r="AS113" s="970"/>
      <c r="AT113" s="971"/>
      <c r="AU113" s="936"/>
      <c r="AV113" s="937"/>
      <c r="AW113" s="937"/>
      <c r="AX113" s="937"/>
      <c r="AY113" s="937"/>
      <c r="AZ113" s="950" t="s">
        <v>424</v>
      </c>
      <c r="BA113" s="951"/>
      <c r="BB113" s="951"/>
      <c r="BC113" s="951"/>
      <c r="BD113" s="951"/>
      <c r="BE113" s="951"/>
      <c r="BF113" s="951"/>
      <c r="BG113" s="951"/>
      <c r="BH113" s="951"/>
      <c r="BI113" s="951"/>
      <c r="BJ113" s="951"/>
      <c r="BK113" s="951"/>
      <c r="BL113" s="951"/>
      <c r="BM113" s="951"/>
      <c r="BN113" s="951"/>
      <c r="BO113" s="951"/>
      <c r="BP113" s="952"/>
      <c r="BQ113" s="953">
        <v>1060613</v>
      </c>
      <c r="BR113" s="954"/>
      <c r="BS113" s="954"/>
      <c r="BT113" s="954"/>
      <c r="BU113" s="954"/>
      <c r="BV113" s="954">
        <v>1203544</v>
      </c>
      <c r="BW113" s="954"/>
      <c r="BX113" s="954"/>
      <c r="BY113" s="954"/>
      <c r="BZ113" s="954"/>
      <c r="CA113" s="954">
        <v>1052922</v>
      </c>
      <c r="CB113" s="954"/>
      <c r="CC113" s="954"/>
      <c r="CD113" s="954"/>
      <c r="CE113" s="954"/>
      <c r="CF113" s="948">
        <v>8.1</v>
      </c>
      <c r="CG113" s="949"/>
      <c r="CH113" s="949"/>
      <c r="CI113" s="949"/>
      <c r="CJ113" s="949"/>
      <c r="CK113" s="976"/>
      <c r="CL113" s="977"/>
      <c r="CM113" s="950" t="s">
        <v>425</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236</v>
      </c>
      <c r="DH113" s="987"/>
      <c r="DI113" s="987"/>
      <c r="DJ113" s="987"/>
      <c r="DK113" s="988"/>
      <c r="DL113" s="989" t="s">
        <v>236</v>
      </c>
      <c r="DM113" s="987"/>
      <c r="DN113" s="987"/>
      <c r="DO113" s="987"/>
      <c r="DP113" s="988"/>
      <c r="DQ113" s="989" t="s">
        <v>236</v>
      </c>
      <c r="DR113" s="987"/>
      <c r="DS113" s="987"/>
      <c r="DT113" s="987"/>
      <c r="DU113" s="988"/>
      <c r="DV113" s="990" t="s">
        <v>236</v>
      </c>
      <c r="DW113" s="991"/>
      <c r="DX113" s="991"/>
      <c r="DY113" s="991"/>
      <c r="DZ113" s="992"/>
    </row>
    <row r="114" spans="1:130" s="226" customFormat="1" ht="26.25" customHeight="1">
      <c r="A114" s="982"/>
      <c r="B114" s="983"/>
      <c r="C114" s="951" t="s">
        <v>426</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1024</v>
      </c>
      <c r="AB114" s="987"/>
      <c r="AC114" s="987"/>
      <c r="AD114" s="987"/>
      <c r="AE114" s="988"/>
      <c r="AF114" s="989">
        <v>1226</v>
      </c>
      <c r="AG114" s="987"/>
      <c r="AH114" s="987"/>
      <c r="AI114" s="987"/>
      <c r="AJ114" s="988"/>
      <c r="AK114" s="989">
        <v>979</v>
      </c>
      <c r="AL114" s="987"/>
      <c r="AM114" s="987"/>
      <c r="AN114" s="987"/>
      <c r="AO114" s="988"/>
      <c r="AP114" s="990">
        <v>0</v>
      </c>
      <c r="AQ114" s="991"/>
      <c r="AR114" s="991"/>
      <c r="AS114" s="991"/>
      <c r="AT114" s="992"/>
      <c r="AU114" s="936"/>
      <c r="AV114" s="937"/>
      <c r="AW114" s="937"/>
      <c r="AX114" s="937"/>
      <c r="AY114" s="937"/>
      <c r="AZ114" s="950" t="s">
        <v>427</v>
      </c>
      <c r="BA114" s="951"/>
      <c r="BB114" s="951"/>
      <c r="BC114" s="951"/>
      <c r="BD114" s="951"/>
      <c r="BE114" s="951"/>
      <c r="BF114" s="951"/>
      <c r="BG114" s="951"/>
      <c r="BH114" s="951"/>
      <c r="BI114" s="951"/>
      <c r="BJ114" s="951"/>
      <c r="BK114" s="951"/>
      <c r="BL114" s="951"/>
      <c r="BM114" s="951"/>
      <c r="BN114" s="951"/>
      <c r="BO114" s="951"/>
      <c r="BP114" s="952"/>
      <c r="BQ114" s="953">
        <v>2818570</v>
      </c>
      <c r="BR114" s="954"/>
      <c r="BS114" s="954"/>
      <c r="BT114" s="954"/>
      <c r="BU114" s="954"/>
      <c r="BV114" s="954">
        <v>2611207</v>
      </c>
      <c r="BW114" s="954"/>
      <c r="BX114" s="954"/>
      <c r="BY114" s="954"/>
      <c r="BZ114" s="954"/>
      <c r="CA114" s="954">
        <v>2385802</v>
      </c>
      <c r="CB114" s="954"/>
      <c r="CC114" s="954"/>
      <c r="CD114" s="954"/>
      <c r="CE114" s="954"/>
      <c r="CF114" s="948">
        <v>18.399999999999999</v>
      </c>
      <c r="CG114" s="949"/>
      <c r="CH114" s="949"/>
      <c r="CI114" s="949"/>
      <c r="CJ114" s="949"/>
      <c r="CK114" s="976"/>
      <c r="CL114" s="977"/>
      <c r="CM114" s="950" t="s">
        <v>428</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236</v>
      </c>
      <c r="DH114" s="987"/>
      <c r="DI114" s="987"/>
      <c r="DJ114" s="987"/>
      <c r="DK114" s="988"/>
      <c r="DL114" s="989" t="s">
        <v>236</v>
      </c>
      <c r="DM114" s="987"/>
      <c r="DN114" s="987"/>
      <c r="DO114" s="987"/>
      <c r="DP114" s="988"/>
      <c r="DQ114" s="989" t="s">
        <v>236</v>
      </c>
      <c r="DR114" s="987"/>
      <c r="DS114" s="987"/>
      <c r="DT114" s="987"/>
      <c r="DU114" s="988"/>
      <c r="DV114" s="990" t="s">
        <v>236</v>
      </c>
      <c r="DW114" s="991"/>
      <c r="DX114" s="991"/>
      <c r="DY114" s="991"/>
      <c r="DZ114" s="992"/>
    </row>
    <row r="115" spans="1:130" s="226" customFormat="1" ht="26.25" customHeight="1">
      <c r="A115" s="982"/>
      <c r="B115" s="983"/>
      <c r="C115" s="951" t="s">
        <v>429</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115811</v>
      </c>
      <c r="AB115" s="966"/>
      <c r="AC115" s="966"/>
      <c r="AD115" s="966"/>
      <c r="AE115" s="967"/>
      <c r="AF115" s="968">
        <v>154784</v>
      </c>
      <c r="AG115" s="966"/>
      <c r="AH115" s="966"/>
      <c r="AI115" s="966"/>
      <c r="AJ115" s="967"/>
      <c r="AK115" s="968">
        <v>168780</v>
      </c>
      <c r="AL115" s="966"/>
      <c r="AM115" s="966"/>
      <c r="AN115" s="966"/>
      <c r="AO115" s="967"/>
      <c r="AP115" s="969">
        <v>1.3</v>
      </c>
      <c r="AQ115" s="970"/>
      <c r="AR115" s="970"/>
      <c r="AS115" s="970"/>
      <c r="AT115" s="971"/>
      <c r="AU115" s="936"/>
      <c r="AV115" s="937"/>
      <c r="AW115" s="937"/>
      <c r="AX115" s="937"/>
      <c r="AY115" s="937"/>
      <c r="AZ115" s="950" t="s">
        <v>430</v>
      </c>
      <c r="BA115" s="951"/>
      <c r="BB115" s="951"/>
      <c r="BC115" s="951"/>
      <c r="BD115" s="951"/>
      <c r="BE115" s="951"/>
      <c r="BF115" s="951"/>
      <c r="BG115" s="951"/>
      <c r="BH115" s="951"/>
      <c r="BI115" s="951"/>
      <c r="BJ115" s="951"/>
      <c r="BK115" s="951"/>
      <c r="BL115" s="951"/>
      <c r="BM115" s="951"/>
      <c r="BN115" s="951"/>
      <c r="BO115" s="951"/>
      <c r="BP115" s="952"/>
      <c r="BQ115" s="953" t="s">
        <v>236</v>
      </c>
      <c r="BR115" s="954"/>
      <c r="BS115" s="954"/>
      <c r="BT115" s="954"/>
      <c r="BU115" s="954"/>
      <c r="BV115" s="954" t="s">
        <v>236</v>
      </c>
      <c r="BW115" s="954"/>
      <c r="BX115" s="954"/>
      <c r="BY115" s="954"/>
      <c r="BZ115" s="954"/>
      <c r="CA115" s="954" t="s">
        <v>236</v>
      </c>
      <c r="CB115" s="954"/>
      <c r="CC115" s="954"/>
      <c r="CD115" s="954"/>
      <c r="CE115" s="954"/>
      <c r="CF115" s="948" t="s">
        <v>236</v>
      </c>
      <c r="CG115" s="949"/>
      <c r="CH115" s="949"/>
      <c r="CI115" s="949"/>
      <c r="CJ115" s="949"/>
      <c r="CK115" s="976"/>
      <c r="CL115" s="977"/>
      <c r="CM115" s="950" t="s">
        <v>431</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236</v>
      </c>
      <c r="DH115" s="987"/>
      <c r="DI115" s="987"/>
      <c r="DJ115" s="987"/>
      <c r="DK115" s="988"/>
      <c r="DL115" s="989" t="s">
        <v>236</v>
      </c>
      <c r="DM115" s="987"/>
      <c r="DN115" s="987"/>
      <c r="DO115" s="987"/>
      <c r="DP115" s="988"/>
      <c r="DQ115" s="989" t="s">
        <v>236</v>
      </c>
      <c r="DR115" s="987"/>
      <c r="DS115" s="987"/>
      <c r="DT115" s="987"/>
      <c r="DU115" s="988"/>
      <c r="DV115" s="990" t="s">
        <v>236</v>
      </c>
      <c r="DW115" s="991"/>
      <c r="DX115" s="991"/>
      <c r="DY115" s="991"/>
      <c r="DZ115" s="992"/>
    </row>
    <row r="116" spans="1:130" s="226" customFormat="1" ht="26.25" customHeight="1">
      <c r="A116" s="984"/>
      <c r="B116" s="985"/>
      <c r="C116" s="993" t="s">
        <v>432</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236</v>
      </c>
      <c r="AB116" s="987"/>
      <c r="AC116" s="987"/>
      <c r="AD116" s="987"/>
      <c r="AE116" s="988"/>
      <c r="AF116" s="989" t="s">
        <v>236</v>
      </c>
      <c r="AG116" s="987"/>
      <c r="AH116" s="987"/>
      <c r="AI116" s="987"/>
      <c r="AJ116" s="988"/>
      <c r="AK116" s="989" t="s">
        <v>236</v>
      </c>
      <c r="AL116" s="987"/>
      <c r="AM116" s="987"/>
      <c r="AN116" s="987"/>
      <c r="AO116" s="988"/>
      <c r="AP116" s="990" t="s">
        <v>416</v>
      </c>
      <c r="AQ116" s="991"/>
      <c r="AR116" s="991"/>
      <c r="AS116" s="991"/>
      <c r="AT116" s="992"/>
      <c r="AU116" s="936"/>
      <c r="AV116" s="937"/>
      <c r="AW116" s="937"/>
      <c r="AX116" s="937"/>
      <c r="AY116" s="937"/>
      <c r="AZ116" s="995" t="s">
        <v>433</v>
      </c>
      <c r="BA116" s="996"/>
      <c r="BB116" s="996"/>
      <c r="BC116" s="996"/>
      <c r="BD116" s="996"/>
      <c r="BE116" s="996"/>
      <c r="BF116" s="996"/>
      <c r="BG116" s="996"/>
      <c r="BH116" s="996"/>
      <c r="BI116" s="996"/>
      <c r="BJ116" s="996"/>
      <c r="BK116" s="996"/>
      <c r="BL116" s="996"/>
      <c r="BM116" s="996"/>
      <c r="BN116" s="996"/>
      <c r="BO116" s="996"/>
      <c r="BP116" s="997"/>
      <c r="BQ116" s="953" t="s">
        <v>236</v>
      </c>
      <c r="BR116" s="954"/>
      <c r="BS116" s="954"/>
      <c r="BT116" s="954"/>
      <c r="BU116" s="954"/>
      <c r="BV116" s="954" t="s">
        <v>236</v>
      </c>
      <c r="BW116" s="954"/>
      <c r="BX116" s="954"/>
      <c r="BY116" s="954"/>
      <c r="BZ116" s="954"/>
      <c r="CA116" s="954" t="s">
        <v>236</v>
      </c>
      <c r="CB116" s="954"/>
      <c r="CC116" s="954"/>
      <c r="CD116" s="954"/>
      <c r="CE116" s="954"/>
      <c r="CF116" s="948" t="s">
        <v>236</v>
      </c>
      <c r="CG116" s="949"/>
      <c r="CH116" s="949"/>
      <c r="CI116" s="949"/>
      <c r="CJ116" s="949"/>
      <c r="CK116" s="976"/>
      <c r="CL116" s="977"/>
      <c r="CM116" s="950" t="s">
        <v>434</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236</v>
      </c>
      <c r="DH116" s="987"/>
      <c r="DI116" s="987"/>
      <c r="DJ116" s="987"/>
      <c r="DK116" s="988"/>
      <c r="DL116" s="989" t="s">
        <v>236</v>
      </c>
      <c r="DM116" s="987"/>
      <c r="DN116" s="987"/>
      <c r="DO116" s="987"/>
      <c r="DP116" s="988"/>
      <c r="DQ116" s="989" t="s">
        <v>236</v>
      </c>
      <c r="DR116" s="987"/>
      <c r="DS116" s="987"/>
      <c r="DT116" s="987"/>
      <c r="DU116" s="988"/>
      <c r="DV116" s="990" t="s">
        <v>236</v>
      </c>
      <c r="DW116" s="991"/>
      <c r="DX116" s="991"/>
      <c r="DY116" s="991"/>
      <c r="DZ116" s="992"/>
    </row>
    <row r="117" spans="1:130" s="226" customFormat="1" ht="26.25" customHeight="1">
      <c r="A117" s="940" t="s">
        <v>191</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435</v>
      </c>
      <c r="Z117" s="922"/>
      <c r="AA117" s="1006">
        <v>3921252</v>
      </c>
      <c r="AB117" s="1007"/>
      <c r="AC117" s="1007"/>
      <c r="AD117" s="1007"/>
      <c r="AE117" s="1008"/>
      <c r="AF117" s="1009">
        <v>4114109</v>
      </c>
      <c r="AG117" s="1007"/>
      <c r="AH117" s="1007"/>
      <c r="AI117" s="1007"/>
      <c r="AJ117" s="1008"/>
      <c r="AK117" s="1009">
        <v>4118722</v>
      </c>
      <c r="AL117" s="1007"/>
      <c r="AM117" s="1007"/>
      <c r="AN117" s="1007"/>
      <c r="AO117" s="1008"/>
      <c r="AP117" s="1010"/>
      <c r="AQ117" s="1011"/>
      <c r="AR117" s="1011"/>
      <c r="AS117" s="1011"/>
      <c r="AT117" s="1012"/>
      <c r="AU117" s="936"/>
      <c r="AV117" s="937"/>
      <c r="AW117" s="937"/>
      <c r="AX117" s="937"/>
      <c r="AY117" s="937"/>
      <c r="AZ117" s="1002" t="s">
        <v>436</v>
      </c>
      <c r="BA117" s="1003"/>
      <c r="BB117" s="1003"/>
      <c r="BC117" s="1003"/>
      <c r="BD117" s="1003"/>
      <c r="BE117" s="1003"/>
      <c r="BF117" s="1003"/>
      <c r="BG117" s="1003"/>
      <c r="BH117" s="1003"/>
      <c r="BI117" s="1003"/>
      <c r="BJ117" s="1003"/>
      <c r="BK117" s="1003"/>
      <c r="BL117" s="1003"/>
      <c r="BM117" s="1003"/>
      <c r="BN117" s="1003"/>
      <c r="BO117" s="1003"/>
      <c r="BP117" s="1004"/>
      <c r="BQ117" s="953" t="s">
        <v>236</v>
      </c>
      <c r="BR117" s="954"/>
      <c r="BS117" s="954"/>
      <c r="BT117" s="954"/>
      <c r="BU117" s="954"/>
      <c r="BV117" s="954" t="s">
        <v>437</v>
      </c>
      <c r="BW117" s="954"/>
      <c r="BX117" s="954"/>
      <c r="BY117" s="954"/>
      <c r="BZ117" s="954"/>
      <c r="CA117" s="954" t="s">
        <v>236</v>
      </c>
      <c r="CB117" s="954"/>
      <c r="CC117" s="954"/>
      <c r="CD117" s="954"/>
      <c r="CE117" s="954"/>
      <c r="CF117" s="948" t="s">
        <v>236</v>
      </c>
      <c r="CG117" s="949"/>
      <c r="CH117" s="949"/>
      <c r="CI117" s="949"/>
      <c r="CJ117" s="949"/>
      <c r="CK117" s="976"/>
      <c r="CL117" s="977"/>
      <c r="CM117" s="950" t="s">
        <v>438</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236</v>
      </c>
      <c r="DH117" s="987"/>
      <c r="DI117" s="987"/>
      <c r="DJ117" s="987"/>
      <c r="DK117" s="988"/>
      <c r="DL117" s="989" t="s">
        <v>236</v>
      </c>
      <c r="DM117" s="987"/>
      <c r="DN117" s="987"/>
      <c r="DO117" s="987"/>
      <c r="DP117" s="988"/>
      <c r="DQ117" s="989" t="s">
        <v>236</v>
      </c>
      <c r="DR117" s="987"/>
      <c r="DS117" s="987"/>
      <c r="DT117" s="987"/>
      <c r="DU117" s="988"/>
      <c r="DV117" s="990" t="s">
        <v>236</v>
      </c>
      <c r="DW117" s="991"/>
      <c r="DX117" s="991"/>
      <c r="DY117" s="991"/>
      <c r="DZ117" s="992"/>
    </row>
    <row r="118" spans="1:130" s="226" customFormat="1" ht="26.25" customHeight="1">
      <c r="A118" s="940" t="s">
        <v>408</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405</v>
      </c>
      <c r="AB118" s="921"/>
      <c r="AC118" s="921"/>
      <c r="AD118" s="921"/>
      <c r="AE118" s="922"/>
      <c r="AF118" s="920" t="s">
        <v>406</v>
      </c>
      <c r="AG118" s="921"/>
      <c r="AH118" s="921"/>
      <c r="AI118" s="921"/>
      <c r="AJ118" s="922"/>
      <c r="AK118" s="920" t="s">
        <v>295</v>
      </c>
      <c r="AL118" s="921"/>
      <c r="AM118" s="921"/>
      <c r="AN118" s="921"/>
      <c r="AO118" s="922"/>
      <c r="AP118" s="998" t="s">
        <v>407</v>
      </c>
      <c r="AQ118" s="999"/>
      <c r="AR118" s="999"/>
      <c r="AS118" s="999"/>
      <c r="AT118" s="1000"/>
      <c r="AU118" s="936"/>
      <c r="AV118" s="937"/>
      <c r="AW118" s="937"/>
      <c r="AX118" s="937"/>
      <c r="AY118" s="937"/>
      <c r="AZ118" s="1001" t="s">
        <v>439</v>
      </c>
      <c r="BA118" s="993"/>
      <c r="BB118" s="993"/>
      <c r="BC118" s="993"/>
      <c r="BD118" s="993"/>
      <c r="BE118" s="993"/>
      <c r="BF118" s="993"/>
      <c r="BG118" s="993"/>
      <c r="BH118" s="993"/>
      <c r="BI118" s="993"/>
      <c r="BJ118" s="993"/>
      <c r="BK118" s="993"/>
      <c r="BL118" s="993"/>
      <c r="BM118" s="993"/>
      <c r="BN118" s="993"/>
      <c r="BO118" s="993"/>
      <c r="BP118" s="994"/>
      <c r="BQ118" s="1027" t="s">
        <v>236</v>
      </c>
      <c r="BR118" s="1028"/>
      <c r="BS118" s="1028"/>
      <c r="BT118" s="1028"/>
      <c r="BU118" s="1028"/>
      <c r="BV118" s="1028" t="s">
        <v>236</v>
      </c>
      <c r="BW118" s="1028"/>
      <c r="BX118" s="1028"/>
      <c r="BY118" s="1028"/>
      <c r="BZ118" s="1028"/>
      <c r="CA118" s="1028" t="s">
        <v>236</v>
      </c>
      <c r="CB118" s="1028"/>
      <c r="CC118" s="1028"/>
      <c r="CD118" s="1028"/>
      <c r="CE118" s="1028"/>
      <c r="CF118" s="948" t="s">
        <v>236</v>
      </c>
      <c r="CG118" s="949"/>
      <c r="CH118" s="949"/>
      <c r="CI118" s="949"/>
      <c r="CJ118" s="949"/>
      <c r="CK118" s="976"/>
      <c r="CL118" s="977"/>
      <c r="CM118" s="950" t="s">
        <v>440</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415</v>
      </c>
      <c r="DH118" s="987"/>
      <c r="DI118" s="987"/>
      <c r="DJ118" s="987"/>
      <c r="DK118" s="988"/>
      <c r="DL118" s="989" t="s">
        <v>236</v>
      </c>
      <c r="DM118" s="987"/>
      <c r="DN118" s="987"/>
      <c r="DO118" s="987"/>
      <c r="DP118" s="988"/>
      <c r="DQ118" s="989" t="s">
        <v>441</v>
      </c>
      <c r="DR118" s="987"/>
      <c r="DS118" s="987"/>
      <c r="DT118" s="987"/>
      <c r="DU118" s="988"/>
      <c r="DV118" s="990" t="s">
        <v>441</v>
      </c>
      <c r="DW118" s="991"/>
      <c r="DX118" s="991"/>
      <c r="DY118" s="991"/>
      <c r="DZ118" s="992"/>
    </row>
    <row r="119" spans="1:130" s="226" customFormat="1" ht="26.25" customHeight="1">
      <c r="A119" s="1084" t="s">
        <v>411</v>
      </c>
      <c r="B119" s="975"/>
      <c r="C119" s="957" t="s">
        <v>412</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236</v>
      </c>
      <c r="AB119" s="928"/>
      <c r="AC119" s="928"/>
      <c r="AD119" s="928"/>
      <c r="AE119" s="929"/>
      <c r="AF119" s="930" t="s">
        <v>442</v>
      </c>
      <c r="AG119" s="928"/>
      <c r="AH119" s="928"/>
      <c r="AI119" s="928"/>
      <c r="AJ119" s="929"/>
      <c r="AK119" s="930" t="s">
        <v>441</v>
      </c>
      <c r="AL119" s="928"/>
      <c r="AM119" s="928"/>
      <c r="AN119" s="928"/>
      <c r="AO119" s="929"/>
      <c r="AP119" s="931" t="s">
        <v>236</v>
      </c>
      <c r="AQ119" s="932"/>
      <c r="AR119" s="932"/>
      <c r="AS119" s="932"/>
      <c r="AT119" s="933"/>
      <c r="AU119" s="938"/>
      <c r="AV119" s="939"/>
      <c r="AW119" s="939"/>
      <c r="AX119" s="939"/>
      <c r="AY119" s="939"/>
      <c r="AZ119" s="247" t="s">
        <v>191</v>
      </c>
      <c r="BA119" s="247"/>
      <c r="BB119" s="247"/>
      <c r="BC119" s="247"/>
      <c r="BD119" s="247"/>
      <c r="BE119" s="247"/>
      <c r="BF119" s="247"/>
      <c r="BG119" s="247"/>
      <c r="BH119" s="247"/>
      <c r="BI119" s="247"/>
      <c r="BJ119" s="247"/>
      <c r="BK119" s="247"/>
      <c r="BL119" s="247"/>
      <c r="BM119" s="247"/>
      <c r="BN119" s="247"/>
      <c r="BO119" s="1005" t="s">
        <v>443</v>
      </c>
      <c r="BP119" s="1033"/>
      <c r="BQ119" s="1027">
        <v>47462874</v>
      </c>
      <c r="BR119" s="1028"/>
      <c r="BS119" s="1028"/>
      <c r="BT119" s="1028"/>
      <c r="BU119" s="1028"/>
      <c r="BV119" s="1028">
        <v>47415143</v>
      </c>
      <c r="BW119" s="1028"/>
      <c r="BX119" s="1028"/>
      <c r="BY119" s="1028"/>
      <c r="BZ119" s="1028"/>
      <c r="CA119" s="1028">
        <v>46105130</v>
      </c>
      <c r="CB119" s="1028"/>
      <c r="CC119" s="1028"/>
      <c r="CD119" s="1028"/>
      <c r="CE119" s="1028"/>
      <c r="CF119" s="1029"/>
      <c r="CG119" s="1030"/>
      <c r="CH119" s="1030"/>
      <c r="CI119" s="1030"/>
      <c r="CJ119" s="1031"/>
      <c r="CK119" s="978"/>
      <c r="CL119" s="979"/>
      <c r="CM119" s="1001" t="s">
        <v>444</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236</v>
      </c>
      <c r="DH119" s="1014"/>
      <c r="DI119" s="1014"/>
      <c r="DJ119" s="1014"/>
      <c r="DK119" s="1015"/>
      <c r="DL119" s="1013" t="s">
        <v>236</v>
      </c>
      <c r="DM119" s="1014"/>
      <c r="DN119" s="1014"/>
      <c r="DO119" s="1014"/>
      <c r="DP119" s="1015"/>
      <c r="DQ119" s="1013" t="s">
        <v>236</v>
      </c>
      <c r="DR119" s="1014"/>
      <c r="DS119" s="1014"/>
      <c r="DT119" s="1014"/>
      <c r="DU119" s="1015"/>
      <c r="DV119" s="1016" t="s">
        <v>441</v>
      </c>
      <c r="DW119" s="1017"/>
      <c r="DX119" s="1017"/>
      <c r="DY119" s="1017"/>
      <c r="DZ119" s="1018"/>
    </row>
    <row r="120" spans="1:130" s="226" customFormat="1" ht="26.25" customHeight="1">
      <c r="A120" s="1085"/>
      <c r="B120" s="977"/>
      <c r="C120" s="950" t="s">
        <v>418</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236</v>
      </c>
      <c r="AB120" s="987"/>
      <c r="AC120" s="987"/>
      <c r="AD120" s="987"/>
      <c r="AE120" s="988"/>
      <c r="AF120" s="989" t="s">
        <v>236</v>
      </c>
      <c r="AG120" s="987"/>
      <c r="AH120" s="987"/>
      <c r="AI120" s="987"/>
      <c r="AJ120" s="988"/>
      <c r="AK120" s="989" t="s">
        <v>441</v>
      </c>
      <c r="AL120" s="987"/>
      <c r="AM120" s="987"/>
      <c r="AN120" s="987"/>
      <c r="AO120" s="988"/>
      <c r="AP120" s="990" t="s">
        <v>415</v>
      </c>
      <c r="AQ120" s="991"/>
      <c r="AR120" s="991"/>
      <c r="AS120" s="991"/>
      <c r="AT120" s="992"/>
      <c r="AU120" s="1019" t="s">
        <v>445</v>
      </c>
      <c r="AV120" s="1020"/>
      <c r="AW120" s="1020"/>
      <c r="AX120" s="1020"/>
      <c r="AY120" s="1021"/>
      <c r="AZ120" s="957" t="s">
        <v>446</v>
      </c>
      <c r="BA120" s="925"/>
      <c r="BB120" s="925"/>
      <c r="BC120" s="925"/>
      <c r="BD120" s="925"/>
      <c r="BE120" s="925"/>
      <c r="BF120" s="925"/>
      <c r="BG120" s="925"/>
      <c r="BH120" s="925"/>
      <c r="BI120" s="925"/>
      <c r="BJ120" s="925"/>
      <c r="BK120" s="925"/>
      <c r="BL120" s="925"/>
      <c r="BM120" s="925"/>
      <c r="BN120" s="925"/>
      <c r="BO120" s="925"/>
      <c r="BP120" s="926"/>
      <c r="BQ120" s="958">
        <v>15562478</v>
      </c>
      <c r="BR120" s="959"/>
      <c r="BS120" s="959"/>
      <c r="BT120" s="959"/>
      <c r="BU120" s="959"/>
      <c r="BV120" s="959">
        <v>16480151</v>
      </c>
      <c r="BW120" s="959"/>
      <c r="BX120" s="959"/>
      <c r="BY120" s="959"/>
      <c r="BZ120" s="959"/>
      <c r="CA120" s="959">
        <v>17189084</v>
      </c>
      <c r="CB120" s="959"/>
      <c r="CC120" s="959"/>
      <c r="CD120" s="959"/>
      <c r="CE120" s="959"/>
      <c r="CF120" s="972">
        <v>132.5</v>
      </c>
      <c r="CG120" s="973"/>
      <c r="CH120" s="973"/>
      <c r="CI120" s="973"/>
      <c r="CJ120" s="973"/>
      <c r="CK120" s="1034" t="s">
        <v>447</v>
      </c>
      <c r="CL120" s="1035"/>
      <c r="CM120" s="1035"/>
      <c r="CN120" s="1035"/>
      <c r="CO120" s="1036"/>
      <c r="CP120" s="1042" t="s">
        <v>380</v>
      </c>
      <c r="CQ120" s="1043"/>
      <c r="CR120" s="1043"/>
      <c r="CS120" s="1043"/>
      <c r="CT120" s="1043"/>
      <c r="CU120" s="1043"/>
      <c r="CV120" s="1043"/>
      <c r="CW120" s="1043"/>
      <c r="CX120" s="1043"/>
      <c r="CY120" s="1043"/>
      <c r="CZ120" s="1043"/>
      <c r="DA120" s="1043"/>
      <c r="DB120" s="1043"/>
      <c r="DC120" s="1043"/>
      <c r="DD120" s="1043"/>
      <c r="DE120" s="1043"/>
      <c r="DF120" s="1044"/>
      <c r="DG120" s="958">
        <v>11479353</v>
      </c>
      <c r="DH120" s="959"/>
      <c r="DI120" s="959"/>
      <c r="DJ120" s="959"/>
      <c r="DK120" s="959"/>
      <c r="DL120" s="959">
        <v>11517412</v>
      </c>
      <c r="DM120" s="959"/>
      <c r="DN120" s="959"/>
      <c r="DO120" s="959"/>
      <c r="DP120" s="959"/>
      <c r="DQ120" s="959">
        <v>11117039</v>
      </c>
      <c r="DR120" s="959"/>
      <c r="DS120" s="959"/>
      <c r="DT120" s="959"/>
      <c r="DU120" s="959"/>
      <c r="DV120" s="960">
        <v>85.7</v>
      </c>
      <c r="DW120" s="960"/>
      <c r="DX120" s="960"/>
      <c r="DY120" s="960"/>
      <c r="DZ120" s="961"/>
    </row>
    <row r="121" spans="1:130" s="226" customFormat="1" ht="26.25" customHeight="1">
      <c r="A121" s="1085"/>
      <c r="B121" s="977"/>
      <c r="C121" s="1002" t="s">
        <v>448</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236</v>
      </c>
      <c r="AB121" s="987"/>
      <c r="AC121" s="987"/>
      <c r="AD121" s="987"/>
      <c r="AE121" s="988"/>
      <c r="AF121" s="989" t="s">
        <v>236</v>
      </c>
      <c r="AG121" s="987"/>
      <c r="AH121" s="987"/>
      <c r="AI121" s="987"/>
      <c r="AJ121" s="988"/>
      <c r="AK121" s="989" t="s">
        <v>236</v>
      </c>
      <c r="AL121" s="987"/>
      <c r="AM121" s="987"/>
      <c r="AN121" s="987"/>
      <c r="AO121" s="988"/>
      <c r="AP121" s="990" t="s">
        <v>236</v>
      </c>
      <c r="AQ121" s="991"/>
      <c r="AR121" s="991"/>
      <c r="AS121" s="991"/>
      <c r="AT121" s="992"/>
      <c r="AU121" s="1022"/>
      <c r="AV121" s="1023"/>
      <c r="AW121" s="1023"/>
      <c r="AX121" s="1023"/>
      <c r="AY121" s="1024"/>
      <c r="AZ121" s="950" t="s">
        <v>449</v>
      </c>
      <c r="BA121" s="951"/>
      <c r="BB121" s="951"/>
      <c r="BC121" s="951"/>
      <c r="BD121" s="951"/>
      <c r="BE121" s="951"/>
      <c r="BF121" s="951"/>
      <c r="BG121" s="951"/>
      <c r="BH121" s="951"/>
      <c r="BI121" s="951"/>
      <c r="BJ121" s="951"/>
      <c r="BK121" s="951"/>
      <c r="BL121" s="951"/>
      <c r="BM121" s="951"/>
      <c r="BN121" s="951"/>
      <c r="BO121" s="951"/>
      <c r="BP121" s="952"/>
      <c r="BQ121" s="953">
        <v>171963</v>
      </c>
      <c r="BR121" s="954"/>
      <c r="BS121" s="954"/>
      <c r="BT121" s="954"/>
      <c r="BU121" s="954"/>
      <c r="BV121" s="954">
        <v>316196</v>
      </c>
      <c r="BW121" s="954"/>
      <c r="BX121" s="954"/>
      <c r="BY121" s="954"/>
      <c r="BZ121" s="954"/>
      <c r="CA121" s="954">
        <v>296305</v>
      </c>
      <c r="CB121" s="954"/>
      <c r="CC121" s="954"/>
      <c r="CD121" s="954"/>
      <c r="CE121" s="954"/>
      <c r="CF121" s="948">
        <v>2.2999999999999998</v>
      </c>
      <c r="CG121" s="949"/>
      <c r="CH121" s="949"/>
      <c r="CI121" s="949"/>
      <c r="CJ121" s="949"/>
      <c r="CK121" s="1037"/>
      <c r="CL121" s="1038"/>
      <c r="CM121" s="1038"/>
      <c r="CN121" s="1038"/>
      <c r="CO121" s="1039"/>
      <c r="CP121" s="1047" t="s">
        <v>450</v>
      </c>
      <c r="CQ121" s="1048"/>
      <c r="CR121" s="1048"/>
      <c r="CS121" s="1048"/>
      <c r="CT121" s="1048"/>
      <c r="CU121" s="1048"/>
      <c r="CV121" s="1048"/>
      <c r="CW121" s="1048"/>
      <c r="CX121" s="1048"/>
      <c r="CY121" s="1048"/>
      <c r="CZ121" s="1048"/>
      <c r="DA121" s="1048"/>
      <c r="DB121" s="1048"/>
      <c r="DC121" s="1048"/>
      <c r="DD121" s="1048"/>
      <c r="DE121" s="1048"/>
      <c r="DF121" s="1049"/>
      <c r="DG121" s="953">
        <v>645084</v>
      </c>
      <c r="DH121" s="954"/>
      <c r="DI121" s="954"/>
      <c r="DJ121" s="954"/>
      <c r="DK121" s="954"/>
      <c r="DL121" s="954">
        <v>654586</v>
      </c>
      <c r="DM121" s="954"/>
      <c r="DN121" s="954"/>
      <c r="DO121" s="954"/>
      <c r="DP121" s="954"/>
      <c r="DQ121" s="954">
        <v>755204</v>
      </c>
      <c r="DR121" s="954"/>
      <c r="DS121" s="954"/>
      <c r="DT121" s="954"/>
      <c r="DU121" s="954"/>
      <c r="DV121" s="955">
        <v>5.8</v>
      </c>
      <c r="DW121" s="955"/>
      <c r="DX121" s="955"/>
      <c r="DY121" s="955"/>
      <c r="DZ121" s="956"/>
    </row>
    <row r="122" spans="1:130" s="226" customFormat="1" ht="26.25" customHeight="1">
      <c r="A122" s="1085"/>
      <c r="B122" s="977"/>
      <c r="C122" s="950" t="s">
        <v>428</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442</v>
      </c>
      <c r="AB122" s="987"/>
      <c r="AC122" s="987"/>
      <c r="AD122" s="987"/>
      <c r="AE122" s="988"/>
      <c r="AF122" s="989" t="s">
        <v>236</v>
      </c>
      <c r="AG122" s="987"/>
      <c r="AH122" s="987"/>
      <c r="AI122" s="987"/>
      <c r="AJ122" s="988"/>
      <c r="AK122" s="989" t="s">
        <v>236</v>
      </c>
      <c r="AL122" s="987"/>
      <c r="AM122" s="987"/>
      <c r="AN122" s="987"/>
      <c r="AO122" s="988"/>
      <c r="AP122" s="990" t="s">
        <v>236</v>
      </c>
      <c r="AQ122" s="991"/>
      <c r="AR122" s="991"/>
      <c r="AS122" s="991"/>
      <c r="AT122" s="992"/>
      <c r="AU122" s="1022"/>
      <c r="AV122" s="1023"/>
      <c r="AW122" s="1023"/>
      <c r="AX122" s="1023"/>
      <c r="AY122" s="1024"/>
      <c r="AZ122" s="1001" t="s">
        <v>451</v>
      </c>
      <c r="BA122" s="993"/>
      <c r="BB122" s="993"/>
      <c r="BC122" s="993"/>
      <c r="BD122" s="993"/>
      <c r="BE122" s="993"/>
      <c r="BF122" s="993"/>
      <c r="BG122" s="993"/>
      <c r="BH122" s="993"/>
      <c r="BI122" s="993"/>
      <c r="BJ122" s="993"/>
      <c r="BK122" s="993"/>
      <c r="BL122" s="993"/>
      <c r="BM122" s="993"/>
      <c r="BN122" s="993"/>
      <c r="BO122" s="993"/>
      <c r="BP122" s="994"/>
      <c r="BQ122" s="1027">
        <v>32461255</v>
      </c>
      <c r="BR122" s="1028"/>
      <c r="BS122" s="1028"/>
      <c r="BT122" s="1028"/>
      <c r="BU122" s="1028"/>
      <c r="BV122" s="1028">
        <v>33590359</v>
      </c>
      <c r="BW122" s="1028"/>
      <c r="BX122" s="1028"/>
      <c r="BY122" s="1028"/>
      <c r="BZ122" s="1028"/>
      <c r="CA122" s="1028">
        <v>33671736</v>
      </c>
      <c r="CB122" s="1028"/>
      <c r="CC122" s="1028"/>
      <c r="CD122" s="1028"/>
      <c r="CE122" s="1028"/>
      <c r="CF122" s="1045">
        <v>259.60000000000002</v>
      </c>
      <c r="CG122" s="1046"/>
      <c r="CH122" s="1046"/>
      <c r="CI122" s="1046"/>
      <c r="CJ122" s="1046"/>
      <c r="CK122" s="1037"/>
      <c r="CL122" s="1038"/>
      <c r="CM122" s="1038"/>
      <c r="CN122" s="1038"/>
      <c r="CO122" s="1039"/>
      <c r="CP122" s="1047" t="s">
        <v>452</v>
      </c>
      <c r="CQ122" s="1048"/>
      <c r="CR122" s="1048"/>
      <c r="CS122" s="1048"/>
      <c r="CT122" s="1048"/>
      <c r="CU122" s="1048"/>
      <c r="CV122" s="1048"/>
      <c r="CW122" s="1048"/>
      <c r="CX122" s="1048"/>
      <c r="CY122" s="1048"/>
      <c r="CZ122" s="1048"/>
      <c r="DA122" s="1048"/>
      <c r="DB122" s="1048"/>
      <c r="DC122" s="1048"/>
      <c r="DD122" s="1048"/>
      <c r="DE122" s="1048"/>
      <c r="DF122" s="1049"/>
      <c r="DG122" s="953" t="s">
        <v>236</v>
      </c>
      <c r="DH122" s="954"/>
      <c r="DI122" s="954"/>
      <c r="DJ122" s="954"/>
      <c r="DK122" s="954"/>
      <c r="DL122" s="954" t="s">
        <v>236</v>
      </c>
      <c r="DM122" s="954"/>
      <c r="DN122" s="954"/>
      <c r="DO122" s="954"/>
      <c r="DP122" s="954"/>
      <c r="DQ122" s="954" t="s">
        <v>236</v>
      </c>
      <c r="DR122" s="954"/>
      <c r="DS122" s="954"/>
      <c r="DT122" s="954"/>
      <c r="DU122" s="954"/>
      <c r="DV122" s="955" t="s">
        <v>236</v>
      </c>
      <c r="DW122" s="955"/>
      <c r="DX122" s="955"/>
      <c r="DY122" s="955"/>
      <c r="DZ122" s="956"/>
    </row>
    <row r="123" spans="1:130" s="226" customFormat="1" ht="26.25" customHeight="1">
      <c r="A123" s="1085"/>
      <c r="B123" s="977"/>
      <c r="C123" s="950" t="s">
        <v>434</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v>907</v>
      </c>
      <c r="AB123" s="987"/>
      <c r="AC123" s="987"/>
      <c r="AD123" s="987"/>
      <c r="AE123" s="988"/>
      <c r="AF123" s="989" t="s">
        <v>236</v>
      </c>
      <c r="AG123" s="987"/>
      <c r="AH123" s="987"/>
      <c r="AI123" s="987"/>
      <c r="AJ123" s="988"/>
      <c r="AK123" s="989" t="s">
        <v>442</v>
      </c>
      <c r="AL123" s="987"/>
      <c r="AM123" s="987"/>
      <c r="AN123" s="987"/>
      <c r="AO123" s="988"/>
      <c r="AP123" s="990" t="s">
        <v>437</v>
      </c>
      <c r="AQ123" s="991"/>
      <c r="AR123" s="991"/>
      <c r="AS123" s="991"/>
      <c r="AT123" s="992"/>
      <c r="AU123" s="1025"/>
      <c r="AV123" s="1026"/>
      <c r="AW123" s="1026"/>
      <c r="AX123" s="1026"/>
      <c r="AY123" s="1026"/>
      <c r="AZ123" s="247" t="s">
        <v>191</v>
      </c>
      <c r="BA123" s="247"/>
      <c r="BB123" s="247"/>
      <c r="BC123" s="247"/>
      <c r="BD123" s="247"/>
      <c r="BE123" s="247"/>
      <c r="BF123" s="247"/>
      <c r="BG123" s="247"/>
      <c r="BH123" s="247"/>
      <c r="BI123" s="247"/>
      <c r="BJ123" s="247"/>
      <c r="BK123" s="247"/>
      <c r="BL123" s="247"/>
      <c r="BM123" s="247"/>
      <c r="BN123" s="247"/>
      <c r="BO123" s="1005" t="s">
        <v>453</v>
      </c>
      <c r="BP123" s="1033"/>
      <c r="BQ123" s="1091">
        <v>48195696</v>
      </c>
      <c r="BR123" s="1092"/>
      <c r="BS123" s="1092"/>
      <c r="BT123" s="1092"/>
      <c r="BU123" s="1092"/>
      <c r="BV123" s="1092">
        <v>50386706</v>
      </c>
      <c r="BW123" s="1092"/>
      <c r="BX123" s="1092"/>
      <c r="BY123" s="1092"/>
      <c r="BZ123" s="1092"/>
      <c r="CA123" s="1092">
        <v>51157125</v>
      </c>
      <c r="CB123" s="1092"/>
      <c r="CC123" s="1092"/>
      <c r="CD123" s="1092"/>
      <c r="CE123" s="1092"/>
      <c r="CF123" s="1029"/>
      <c r="CG123" s="1030"/>
      <c r="CH123" s="1030"/>
      <c r="CI123" s="1030"/>
      <c r="CJ123" s="1031"/>
      <c r="CK123" s="1037"/>
      <c r="CL123" s="1038"/>
      <c r="CM123" s="1038"/>
      <c r="CN123" s="1038"/>
      <c r="CO123" s="1039"/>
      <c r="CP123" s="1047" t="s">
        <v>378</v>
      </c>
      <c r="CQ123" s="1048"/>
      <c r="CR123" s="1048"/>
      <c r="CS123" s="1048"/>
      <c r="CT123" s="1048"/>
      <c r="CU123" s="1048"/>
      <c r="CV123" s="1048"/>
      <c r="CW123" s="1048"/>
      <c r="CX123" s="1048"/>
      <c r="CY123" s="1048"/>
      <c r="CZ123" s="1048"/>
      <c r="DA123" s="1048"/>
      <c r="DB123" s="1048"/>
      <c r="DC123" s="1048"/>
      <c r="DD123" s="1048"/>
      <c r="DE123" s="1048"/>
      <c r="DF123" s="1049"/>
      <c r="DG123" s="986" t="s">
        <v>236</v>
      </c>
      <c r="DH123" s="987"/>
      <c r="DI123" s="987"/>
      <c r="DJ123" s="987"/>
      <c r="DK123" s="988"/>
      <c r="DL123" s="989" t="s">
        <v>441</v>
      </c>
      <c r="DM123" s="987"/>
      <c r="DN123" s="987"/>
      <c r="DO123" s="987"/>
      <c r="DP123" s="988"/>
      <c r="DQ123" s="989" t="s">
        <v>236</v>
      </c>
      <c r="DR123" s="987"/>
      <c r="DS123" s="987"/>
      <c r="DT123" s="987"/>
      <c r="DU123" s="988"/>
      <c r="DV123" s="990" t="s">
        <v>415</v>
      </c>
      <c r="DW123" s="991"/>
      <c r="DX123" s="991"/>
      <c r="DY123" s="991"/>
      <c r="DZ123" s="992"/>
    </row>
    <row r="124" spans="1:130" s="226" customFormat="1" ht="26.25" customHeight="1" thickBot="1">
      <c r="A124" s="1085"/>
      <c r="B124" s="977"/>
      <c r="C124" s="950" t="s">
        <v>438</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v>114904</v>
      </c>
      <c r="AB124" s="987"/>
      <c r="AC124" s="987"/>
      <c r="AD124" s="987"/>
      <c r="AE124" s="988"/>
      <c r="AF124" s="989">
        <v>154784</v>
      </c>
      <c r="AG124" s="987"/>
      <c r="AH124" s="987"/>
      <c r="AI124" s="987"/>
      <c r="AJ124" s="988"/>
      <c r="AK124" s="989">
        <v>168780</v>
      </c>
      <c r="AL124" s="987"/>
      <c r="AM124" s="987"/>
      <c r="AN124" s="987"/>
      <c r="AO124" s="988"/>
      <c r="AP124" s="990">
        <v>1.3</v>
      </c>
      <c r="AQ124" s="991"/>
      <c r="AR124" s="991"/>
      <c r="AS124" s="991"/>
      <c r="AT124" s="992"/>
      <c r="AU124" s="1087" t="s">
        <v>454</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236</v>
      </c>
      <c r="BR124" s="1055"/>
      <c r="BS124" s="1055"/>
      <c r="BT124" s="1055"/>
      <c r="BU124" s="1055"/>
      <c r="BV124" s="1055" t="s">
        <v>236</v>
      </c>
      <c r="BW124" s="1055"/>
      <c r="BX124" s="1055"/>
      <c r="BY124" s="1055"/>
      <c r="BZ124" s="1055"/>
      <c r="CA124" s="1055" t="s">
        <v>437</v>
      </c>
      <c r="CB124" s="1055"/>
      <c r="CC124" s="1055"/>
      <c r="CD124" s="1055"/>
      <c r="CE124" s="1055"/>
      <c r="CF124" s="1056"/>
      <c r="CG124" s="1057"/>
      <c r="CH124" s="1057"/>
      <c r="CI124" s="1057"/>
      <c r="CJ124" s="1058"/>
      <c r="CK124" s="1040"/>
      <c r="CL124" s="1040"/>
      <c r="CM124" s="1040"/>
      <c r="CN124" s="1040"/>
      <c r="CO124" s="1041"/>
      <c r="CP124" s="1047" t="s">
        <v>455</v>
      </c>
      <c r="CQ124" s="1048"/>
      <c r="CR124" s="1048"/>
      <c r="CS124" s="1048"/>
      <c r="CT124" s="1048"/>
      <c r="CU124" s="1048"/>
      <c r="CV124" s="1048"/>
      <c r="CW124" s="1048"/>
      <c r="CX124" s="1048"/>
      <c r="CY124" s="1048"/>
      <c r="CZ124" s="1048"/>
      <c r="DA124" s="1048"/>
      <c r="DB124" s="1048"/>
      <c r="DC124" s="1048"/>
      <c r="DD124" s="1048"/>
      <c r="DE124" s="1048"/>
      <c r="DF124" s="1049"/>
      <c r="DG124" s="1032" t="s">
        <v>236</v>
      </c>
      <c r="DH124" s="1014"/>
      <c r="DI124" s="1014"/>
      <c r="DJ124" s="1014"/>
      <c r="DK124" s="1015"/>
      <c r="DL124" s="1013" t="s">
        <v>236</v>
      </c>
      <c r="DM124" s="1014"/>
      <c r="DN124" s="1014"/>
      <c r="DO124" s="1014"/>
      <c r="DP124" s="1015"/>
      <c r="DQ124" s="1013" t="s">
        <v>236</v>
      </c>
      <c r="DR124" s="1014"/>
      <c r="DS124" s="1014"/>
      <c r="DT124" s="1014"/>
      <c r="DU124" s="1015"/>
      <c r="DV124" s="1016" t="s">
        <v>236</v>
      </c>
      <c r="DW124" s="1017"/>
      <c r="DX124" s="1017"/>
      <c r="DY124" s="1017"/>
      <c r="DZ124" s="1018"/>
    </row>
    <row r="125" spans="1:130" s="226" customFormat="1" ht="26.25" customHeight="1">
      <c r="A125" s="1085"/>
      <c r="B125" s="977"/>
      <c r="C125" s="950" t="s">
        <v>440</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236</v>
      </c>
      <c r="AB125" s="987"/>
      <c r="AC125" s="987"/>
      <c r="AD125" s="987"/>
      <c r="AE125" s="988"/>
      <c r="AF125" s="989" t="s">
        <v>236</v>
      </c>
      <c r="AG125" s="987"/>
      <c r="AH125" s="987"/>
      <c r="AI125" s="987"/>
      <c r="AJ125" s="988"/>
      <c r="AK125" s="989" t="s">
        <v>236</v>
      </c>
      <c r="AL125" s="987"/>
      <c r="AM125" s="987"/>
      <c r="AN125" s="987"/>
      <c r="AO125" s="988"/>
      <c r="AP125" s="990" t="s">
        <v>236</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456</v>
      </c>
      <c r="CL125" s="1035"/>
      <c r="CM125" s="1035"/>
      <c r="CN125" s="1035"/>
      <c r="CO125" s="1036"/>
      <c r="CP125" s="957" t="s">
        <v>457</v>
      </c>
      <c r="CQ125" s="925"/>
      <c r="CR125" s="925"/>
      <c r="CS125" s="925"/>
      <c r="CT125" s="925"/>
      <c r="CU125" s="925"/>
      <c r="CV125" s="925"/>
      <c r="CW125" s="925"/>
      <c r="CX125" s="925"/>
      <c r="CY125" s="925"/>
      <c r="CZ125" s="925"/>
      <c r="DA125" s="925"/>
      <c r="DB125" s="925"/>
      <c r="DC125" s="925"/>
      <c r="DD125" s="925"/>
      <c r="DE125" s="925"/>
      <c r="DF125" s="926"/>
      <c r="DG125" s="958" t="s">
        <v>236</v>
      </c>
      <c r="DH125" s="959"/>
      <c r="DI125" s="959"/>
      <c r="DJ125" s="959"/>
      <c r="DK125" s="959"/>
      <c r="DL125" s="959" t="s">
        <v>236</v>
      </c>
      <c r="DM125" s="959"/>
      <c r="DN125" s="959"/>
      <c r="DO125" s="959"/>
      <c r="DP125" s="959"/>
      <c r="DQ125" s="959" t="s">
        <v>236</v>
      </c>
      <c r="DR125" s="959"/>
      <c r="DS125" s="959"/>
      <c r="DT125" s="959"/>
      <c r="DU125" s="959"/>
      <c r="DV125" s="960" t="s">
        <v>236</v>
      </c>
      <c r="DW125" s="960"/>
      <c r="DX125" s="960"/>
      <c r="DY125" s="960"/>
      <c r="DZ125" s="961"/>
    </row>
    <row r="126" spans="1:130" s="226" customFormat="1" ht="26.25" customHeight="1" thickBot="1">
      <c r="A126" s="1085"/>
      <c r="B126" s="977"/>
      <c r="C126" s="950" t="s">
        <v>444</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236</v>
      </c>
      <c r="AB126" s="987"/>
      <c r="AC126" s="987"/>
      <c r="AD126" s="987"/>
      <c r="AE126" s="988"/>
      <c r="AF126" s="989" t="s">
        <v>236</v>
      </c>
      <c r="AG126" s="987"/>
      <c r="AH126" s="987"/>
      <c r="AI126" s="987"/>
      <c r="AJ126" s="988"/>
      <c r="AK126" s="989" t="s">
        <v>236</v>
      </c>
      <c r="AL126" s="987"/>
      <c r="AM126" s="987"/>
      <c r="AN126" s="987"/>
      <c r="AO126" s="988"/>
      <c r="AP126" s="990" t="s">
        <v>236</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458</v>
      </c>
      <c r="CQ126" s="951"/>
      <c r="CR126" s="951"/>
      <c r="CS126" s="951"/>
      <c r="CT126" s="951"/>
      <c r="CU126" s="951"/>
      <c r="CV126" s="951"/>
      <c r="CW126" s="951"/>
      <c r="CX126" s="951"/>
      <c r="CY126" s="951"/>
      <c r="CZ126" s="951"/>
      <c r="DA126" s="951"/>
      <c r="DB126" s="951"/>
      <c r="DC126" s="951"/>
      <c r="DD126" s="951"/>
      <c r="DE126" s="951"/>
      <c r="DF126" s="952"/>
      <c r="DG126" s="953" t="s">
        <v>236</v>
      </c>
      <c r="DH126" s="954"/>
      <c r="DI126" s="954"/>
      <c r="DJ126" s="954"/>
      <c r="DK126" s="954"/>
      <c r="DL126" s="954" t="s">
        <v>236</v>
      </c>
      <c r="DM126" s="954"/>
      <c r="DN126" s="954"/>
      <c r="DO126" s="954"/>
      <c r="DP126" s="954"/>
      <c r="DQ126" s="954" t="s">
        <v>236</v>
      </c>
      <c r="DR126" s="954"/>
      <c r="DS126" s="954"/>
      <c r="DT126" s="954"/>
      <c r="DU126" s="954"/>
      <c r="DV126" s="955" t="s">
        <v>236</v>
      </c>
      <c r="DW126" s="955"/>
      <c r="DX126" s="955"/>
      <c r="DY126" s="955"/>
      <c r="DZ126" s="956"/>
    </row>
    <row r="127" spans="1:130" s="226" customFormat="1" ht="26.25" customHeight="1">
      <c r="A127" s="1086"/>
      <c r="B127" s="979"/>
      <c r="C127" s="1001" t="s">
        <v>459</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236</v>
      </c>
      <c r="AB127" s="987"/>
      <c r="AC127" s="987"/>
      <c r="AD127" s="987"/>
      <c r="AE127" s="988"/>
      <c r="AF127" s="989" t="s">
        <v>236</v>
      </c>
      <c r="AG127" s="987"/>
      <c r="AH127" s="987"/>
      <c r="AI127" s="987"/>
      <c r="AJ127" s="988"/>
      <c r="AK127" s="989" t="s">
        <v>236</v>
      </c>
      <c r="AL127" s="987"/>
      <c r="AM127" s="987"/>
      <c r="AN127" s="987"/>
      <c r="AO127" s="988"/>
      <c r="AP127" s="990" t="s">
        <v>236</v>
      </c>
      <c r="AQ127" s="991"/>
      <c r="AR127" s="991"/>
      <c r="AS127" s="991"/>
      <c r="AT127" s="992"/>
      <c r="AU127" s="228"/>
      <c r="AV127" s="228"/>
      <c r="AW127" s="228"/>
      <c r="AX127" s="1059" t="s">
        <v>460</v>
      </c>
      <c r="AY127" s="1060"/>
      <c r="AZ127" s="1060"/>
      <c r="BA127" s="1060"/>
      <c r="BB127" s="1060"/>
      <c r="BC127" s="1060"/>
      <c r="BD127" s="1060"/>
      <c r="BE127" s="1061"/>
      <c r="BF127" s="1062" t="s">
        <v>461</v>
      </c>
      <c r="BG127" s="1060"/>
      <c r="BH127" s="1060"/>
      <c r="BI127" s="1060"/>
      <c r="BJ127" s="1060"/>
      <c r="BK127" s="1060"/>
      <c r="BL127" s="1061"/>
      <c r="BM127" s="1062" t="s">
        <v>462</v>
      </c>
      <c r="BN127" s="1060"/>
      <c r="BO127" s="1060"/>
      <c r="BP127" s="1060"/>
      <c r="BQ127" s="1060"/>
      <c r="BR127" s="1060"/>
      <c r="BS127" s="1061"/>
      <c r="BT127" s="1062" t="s">
        <v>463</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464</v>
      </c>
      <c r="CQ127" s="951"/>
      <c r="CR127" s="951"/>
      <c r="CS127" s="951"/>
      <c r="CT127" s="951"/>
      <c r="CU127" s="951"/>
      <c r="CV127" s="951"/>
      <c r="CW127" s="951"/>
      <c r="CX127" s="951"/>
      <c r="CY127" s="951"/>
      <c r="CZ127" s="951"/>
      <c r="DA127" s="951"/>
      <c r="DB127" s="951"/>
      <c r="DC127" s="951"/>
      <c r="DD127" s="951"/>
      <c r="DE127" s="951"/>
      <c r="DF127" s="952"/>
      <c r="DG127" s="953" t="s">
        <v>236</v>
      </c>
      <c r="DH127" s="954"/>
      <c r="DI127" s="954"/>
      <c r="DJ127" s="954"/>
      <c r="DK127" s="954"/>
      <c r="DL127" s="954" t="s">
        <v>236</v>
      </c>
      <c r="DM127" s="954"/>
      <c r="DN127" s="954"/>
      <c r="DO127" s="954"/>
      <c r="DP127" s="954"/>
      <c r="DQ127" s="954" t="s">
        <v>236</v>
      </c>
      <c r="DR127" s="954"/>
      <c r="DS127" s="954"/>
      <c r="DT127" s="954"/>
      <c r="DU127" s="954"/>
      <c r="DV127" s="955" t="s">
        <v>236</v>
      </c>
      <c r="DW127" s="955"/>
      <c r="DX127" s="955"/>
      <c r="DY127" s="955"/>
      <c r="DZ127" s="956"/>
    </row>
    <row r="128" spans="1:130" s="226" customFormat="1" ht="26.25" customHeight="1" thickBot="1">
      <c r="A128" s="1069" t="s">
        <v>465</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466</v>
      </c>
      <c r="X128" s="1071"/>
      <c r="Y128" s="1071"/>
      <c r="Z128" s="1072"/>
      <c r="AA128" s="1073">
        <v>19963</v>
      </c>
      <c r="AB128" s="1074"/>
      <c r="AC128" s="1074"/>
      <c r="AD128" s="1074"/>
      <c r="AE128" s="1075"/>
      <c r="AF128" s="1076">
        <v>20084</v>
      </c>
      <c r="AG128" s="1074"/>
      <c r="AH128" s="1074"/>
      <c r="AI128" s="1074"/>
      <c r="AJ128" s="1075"/>
      <c r="AK128" s="1076">
        <v>21967</v>
      </c>
      <c r="AL128" s="1074"/>
      <c r="AM128" s="1074"/>
      <c r="AN128" s="1074"/>
      <c r="AO128" s="1075"/>
      <c r="AP128" s="1077"/>
      <c r="AQ128" s="1078"/>
      <c r="AR128" s="1078"/>
      <c r="AS128" s="1078"/>
      <c r="AT128" s="1079"/>
      <c r="AU128" s="228"/>
      <c r="AV128" s="228"/>
      <c r="AW128" s="228"/>
      <c r="AX128" s="924" t="s">
        <v>467</v>
      </c>
      <c r="AY128" s="925"/>
      <c r="AZ128" s="925"/>
      <c r="BA128" s="925"/>
      <c r="BB128" s="925"/>
      <c r="BC128" s="925"/>
      <c r="BD128" s="925"/>
      <c r="BE128" s="926"/>
      <c r="BF128" s="1080" t="s">
        <v>441</v>
      </c>
      <c r="BG128" s="1081"/>
      <c r="BH128" s="1081"/>
      <c r="BI128" s="1081"/>
      <c r="BJ128" s="1081"/>
      <c r="BK128" s="1081"/>
      <c r="BL128" s="1082"/>
      <c r="BM128" s="1080">
        <v>12.71</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468</v>
      </c>
      <c r="CQ128" s="754"/>
      <c r="CR128" s="754"/>
      <c r="CS128" s="754"/>
      <c r="CT128" s="754"/>
      <c r="CU128" s="754"/>
      <c r="CV128" s="754"/>
      <c r="CW128" s="754"/>
      <c r="CX128" s="754"/>
      <c r="CY128" s="754"/>
      <c r="CZ128" s="754"/>
      <c r="DA128" s="754"/>
      <c r="DB128" s="754"/>
      <c r="DC128" s="754"/>
      <c r="DD128" s="754"/>
      <c r="DE128" s="754"/>
      <c r="DF128" s="1064"/>
      <c r="DG128" s="1065" t="s">
        <v>236</v>
      </c>
      <c r="DH128" s="1066"/>
      <c r="DI128" s="1066"/>
      <c r="DJ128" s="1066"/>
      <c r="DK128" s="1066"/>
      <c r="DL128" s="1066" t="s">
        <v>236</v>
      </c>
      <c r="DM128" s="1066"/>
      <c r="DN128" s="1066"/>
      <c r="DO128" s="1066"/>
      <c r="DP128" s="1066"/>
      <c r="DQ128" s="1066" t="s">
        <v>236</v>
      </c>
      <c r="DR128" s="1066"/>
      <c r="DS128" s="1066"/>
      <c r="DT128" s="1066"/>
      <c r="DU128" s="1066"/>
      <c r="DV128" s="1067" t="s">
        <v>236</v>
      </c>
      <c r="DW128" s="1067"/>
      <c r="DX128" s="1067"/>
      <c r="DY128" s="1067"/>
      <c r="DZ128" s="1068"/>
    </row>
    <row r="129" spans="1:131" s="226" customFormat="1" ht="26.25" customHeight="1">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469</v>
      </c>
      <c r="X129" s="1099"/>
      <c r="Y129" s="1099"/>
      <c r="Z129" s="1100"/>
      <c r="AA129" s="986">
        <v>14801830</v>
      </c>
      <c r="AB129" s="987"/>
      <c r="AC129" s="987"/>
      <c r="AD129" s="987"/>
      <c r="AE129" s="988"/>
      <c r="AF129" s="989">
        <v>15487071</v>
      </c>
      <c r="AG129" s="987"/>
      <c r="AH129" s="987"/>
      <c r="AI129" s="987"/>
      <c r="AJ129" s="988"/>
      <c r="AK129" s="989">
        <v>16044647</v>
      </c>
      <c r="AL129" s="987"/>
      <c r="AM129" s="987"/>
      <c r="AN129" s="987"/>
      <c r="AO129" s="988"/>
      <c r="AP129" s="1101"/>
      <c r="AQ129" s="1102"/>
      <c r="AR129" s="1102"/>
      <c r="AS129" s="1102"/>
      <c r="AT129" s="1103"/>
      <c r="AU129" s="229"/>
      <c r="AV129" s="229"/>
      <c r="AW129" s="229"/>
      <c r="AX129" s="1093" t="s">
        <v>470</v>
      </c>
      <c r="AY129" s="951"/>
      <c r="AZ129" s="951"/>
      <c r="BA129" s="951"/>
      <c r="BB129" s="951"/>
      <c r="BC129" s="951"/>
      <c r="BD129" s="951"/>
      <c r="BE129" s="952"/>
      <c r="BF129" s="1094" t="s">
        <v>236</v>
      </c>
      <c r="BG129" s="1095"/>
      <c r="BH129" s="1095"/>
      <c r="BI129" s="1095"/>
      <c r="BJ129" s="1095"/>
      <c r="BK129" s="1095"/>
      <c r="BL129" s="1096"/>
      <c r="BM129" s="1094">
        <v>17.71</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2" t="s">
        <v>471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472</v>
      </c>
      <c r="X130" s="1099"/>
      <c r="Y130" s="1099"/>
      <c r="Z130" s="1100"/>
      <c r="AA130" s="986">
        <v>2627095</v>
      </c>
      <c r="AB130" s="987"/>
      <c r="AC130" s="987"/>
      <c r="AD130" s="987"/>
      <c r="AE130" s="988"/>
      <c r="AF130" s="989">
        <v>2931909</v>
      </c>
      <c r="AG130" s="987"/>
      <c r="AH130" s="987"/>
      <c r="AI130" s="987"/>
      <c r="AJ130" s="988"/>
      <c r="AK130" s="989">
        <v>3072609</v>
      </c>
      <c r="AL130" s="987"/>
      <c r="AM130" s="987"/>
      <c r="AN130" s="987"/>
      <c r="AO130" s="988"/>
      <c r="AP130" s="1101"/>
      <c r="AQ130" s="1102"/>
      <c r="AR130" s="1102"/>
      <c r="AS130" s="1102"/>
      <c r="AT130" s="1103"/>
      <c r="AU130" s="229"/>
      <c r="AV130" s="229"/>
      <c r="AW130" s="229"/>
      <c r="AX130" s="1093" t="s">
        <v>473</v>
      </c>
      <c r="AY130" s="951"/>
      <c r="AZ130" s="951"/>
      <c r="BA130" s="951"/>
      <c r="BB130" s="951"/>
      <c r="BC130" s="951"/>
      <c r="BD130" s="951"/>
      <c r="BE130" s="952"/>
      <c r="BF130" s="1129">
        <v>9.1999999999999993</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474</v>
      </c>
      <c r="X131" s="1136"/>
      <c r="Y131" s="1136"/>
      <c r="Z131" s="1137"/>
      <c r="AA131" s="1032">
        <v>12174735</v>
      </c>
      <c r="AB131" s="1014"/>
      <c r="AC131" s="1014"/>
      <c r="AD131" s="1014"/>
      <c r="AE131" s="1015"/>
      <c r="AF131" s="1013">
        <v>12555162</v>
      </c>
      <c r="AG131" s="1014"/>
      <c r="AH131" s="1014"/>
      <c r="AI131" s="1014"/>
      <c r="AJ131" s="1015"/>
      <c r="AK131" s="1013">
        <v>12972038</v>
      </c>
      <c r="AL131" s="1014"/>
      <c r="AM131" s="1014"/>
      <c r="AN131" s="1014"/>
      <c r="AO131" s="1015"/>
      <c r="AP131" s="1138"/>
      <c r="AQ131" s="1139"/>
      <c r="AR131" s="1139"/>
      <c r="AS131" s="1139"/>
      <c r="AT131" s="1140"/>
      <c r="AU131" s="229"/>
      <c r="AV131" s="229"/>
      <c r="AW131" s="229"/>
      <c r="AX131" s="1111" t="s">
        <v>475</v>
      </c>
      <c r="AY131" s="754"/>
      <c r="AZ131" s="754"/>
      <c r="BA131" s="754"/>
      <c r="BB131" s="754"/>
      <c r="BC131" s="754"/>
      <c r="BD131" s="754"/>
      <c r="BE131" s="1064"/>
      <c r="BF131" s="1112" t="s">
        <v>236</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18" t="s">
        <v>476</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477</v>
      </c>
      <c r="W132" s="1122"/>
      <c r="X132" s="1122"/>
      <c r="Y132" s="1122"/>
      <c r="Z132" s="1123"/>
      <c r="AA132" s="1124">
        <v>10.465886940000001</v>
      </c>
      <c r="AB132" s="1125"/>
      <c r="AC132" s="1125"/>
      <c r="AD132" s="1125"/>
      <c r="AE132" s="1126"/>
      <c r="AF132" s="1127">
        <v>9.2560812840000004</v>
      </c>
      <c r="AG132" s="1125"/>
      <c r="AH132" s="1125"/>
      <c r="AI132" s="1125"/>
      <c r="AJ132" s="1126"/>
      <c r="AK132" s="1127">
        <v>7.8950277509999998</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478</v>
      </c>
      <c r="W133" s="1105"/>
      <c r="X133" s="1105"/>
      <c r="Y133" s="1105"/>
      <c r="Z133" s="1106"/>
      <c r="AA133" s="1107">
        <v>8.8000000000000007</v>
      </c>
      <c r="AB133" s="1108"/>
      <c r="AC133" s="1108"/>
      <c r="AD133" s="1108"/>
      <c r="AE133" s="1109"/>
      <c r="AF133" s="1107">
        <v>9.4</v>
      </c>
      <c r="AG133" s="1108"/>
      <c r="AH133" s="1108"/>
      <c r="AI133" s="1108"/>
      <c r="AJ133" s="1109"/>
      <c r="AK133" s="1107">
        <v>9.1999999999999993</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0oy4JDFYuOFg6LGAQET7g7gM79L+Bxt4SADKmkiS8WPAC910QWGBr6ipcpXQ0zlivt3Z1/kEhTCnc7QO1ekZLQ==" saltValue="Sg/0fczce7Krh59KSDkH9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479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2H+GjBaaj6MISeL6uDWDoXXfwmwymepUzWLO0h04pejySMB0bGPDIlhOcCra5QtHSwq72CUdYYH8PsFnNmd9w==" saltValue="uiOh1CuGyep3HPr5aajy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480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482</v>
      </c>
      <c r="AP7" s="268"/>
      <c r="AQ7" s="269" t="s">
        <v>483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484</v>
      </c>
      <c r="AQ8" s="275" t="s">
        <v>485</v>
      </c>
      <c r="AR8" s="276" t="s">
        <v>486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487</v>
      </c>
      <c r="AL9" s="1145"/>
      <c r="AM9" s="1145"/>
      <c r="AN9" s="1146"/>
      <c r="AO9" s="277">
        <v>4838164</v>
      </c>
      <c r="AP9" s="277">
        <v>94003</v>
      </c>
      <c r="AQ9" s="278">
        <v>85700</v>
      </c>
      <c r="AR9" s="279">
        <v>9.6999999999999993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488</v>
      </c>
      <c r="AL10" s="1145"/>
      <c r="AM10" s="1145"/>
      <c r="AN10" s="1146"/>
      <c r="AO10" s="280">
        <v>555127</v>
      </c>
      <c r="AP10" s="280">
        <v>10786</v>
      </c>
      <c r="AQ10" s="281">
        <v>7424</v>
      </c>
      <c r="AR10" s="282">
        <v>45.3</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489</v>
      </c>
      <c r="AL11" s="1145"/>
      <c r="AM11" s="1145"/>
      <c r="AN11" s="1146"/>
      <c r="AO11" s="280">
        <v>83809</v>
      </c>
      <c r="AP11" s="280">
        <v>1628</v>
      </c>
      <c r="AQ11" s="281">
        <v>1613</v>
      </c>
      <c r="AR11" s="282">
        <v>0.9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490</v>
      </c>
      <c r="AL12" s="1145"/>
      <c r="AM12" s="1145"/>
      <c r="AN12" s="1146"/>
      <c r="AO12" s="280">
        <v>62</v>
      </c>
      <c r="AP12" s="280">
        <v>1</v>
      </c>
      <c r="AQ12" s="281">
        <v>12</v>
      </c>
      <c r="AR12" s="282">
        <v>-91.7</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491</v>
      </c>
      <c r="AL13" s="1145"/>
      <c r="AM13" s="1145"/>
      <c r="AN13" s="1146"/>
      <c r="AO13" s="280">
        <v>274087</v>
      </c>
      <c r="AP13" s="280">
        <v>5325</v>
      </c>
      <c r="AQ13" s="281">
        <v>3153</v>
      </c>
      <c r="AR13" s="282">
        <v>68.900000000000006</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492</v>
      </c>
      <c r="AL14" s="1145"/>
      <c r="AM14" s="1145"/>
      <c r="AN14" s="1146"/>
      <c r="AO14" s="280">
        <v>107000</v>
      </c>
      <c r="AP14" s="280">
        <v>2079</v>
      </c>
      <c r="AQ14" s="281">
        <v>1845</v>
      </c>
      <c r="AR14" s="282">
        <v>12.7</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493</v>
      </c>
      <c r="AL15" s="1148"/>
      <c r="AM15" s="1148"/>
      <c r="AN15" s="1149"/>
      <c r="AO15" s="280">
        <v>-379010</v>
      </c>
      <c r="AP15" s="280">
        <v>-7364</v>
      </c>
      <c r="AQ15" s="281">
        <v>-6635</v>
      </c>
      <c r="AR15" s="282">
        <v>11</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191</v>
      </c>
      <c r="AL16" s="1148"/>
      <c r="AM16" s="1148"/>
      <c r="AN16" s="1149"/>
      <c r="AO16" s="280">
        <v>5479239</v>
      </c>
      <c r="AP16" s="280">
        <v>106459</v>
      </c>
      <c r="AQ16" s="281">
        <v>93111</v>
      </c>
      <c r="AR16" s="282">
        <v>14.3</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494</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495</v>
      </c>
      <c r="AP20" s="289" t="s">
        <v>496</v>
      </c>
      <c r="AQ20" s="290" t="s">
        <v>497</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498</v>
      </c>
      <c r="AL21" s="1151"/>
      <c r="AM21" s="1151"/>
      <c r="AN21" s="1152"/>
      <c r="AO21" s="293">
        <v>9.0299999999999994</v>
      </c>
      <c r="AP21" s="294">
        <v>8.58</v>
      </c>
      <c r="AQ21" s="295">
        <v>0.45</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499</v>
      </c>
      <c r="AL22" s="1151"/>
      <c r="AM22" s="1151"/>
      <c r="AN22" s="1152"/>
      <c r="AO22" s="298">
        <v>99.3</v>
      </c>
      <c r="AP22" s="299">
        <v>97.7</v>
      </c>
      <c r="AQ22" s="300">
        <v>1.6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41" t="s">
        <v>500</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c r="A27" s="305"/>
      <c r="AO27" s="258"/>
      <c r="AP27" s="258"/>
      <c r="AQ27" s="258"/>
      <c r="AR27" s="258"/>
      <c r="AS27" s="258"/>
      <c r="AT27" s="258"/>
    </row>
    <row r="28" spans="1:46" ht="17.25">
      <c r="A28" s="259" t="s">
        <v>501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502</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482</v>
      </c>
      <c r="AP30" s="268"/>
      <c r="AQ30" s="269" t="s">
        <v>483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484</v>
      </c>
      <c r="AQ31" s="275" t="s">
        <v>485</v>
      </c>
      <c r="AR31" s="276" t="s">
        <v>486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503</v>
      </c>
      <c r="AL32" s="1159"/>
      <c r="AM32" s="1159"/>
      <c r="AN32" s="1160"/>
      <c r="AO32" s="308">
        <v>2991146</v>
      </c>
      <c r="AP32" s="308">
        <v>58117</v>
      </c>
      <c r="AQ32" s="309">
        <v>61596</v>
      </c>
      <c r="AR32" s="310">
        <v>-5.6</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504</v>
      </c>
      <c r="AL33" s="1159"/>
      <c r="AM33" s="1159"/>
      <c r="AN33" s="1160"/>
      <c r="AO33" s="308" t="s">
        <v>505</v>
      </c>
      <c r="AP33" s="308" t="s">
        <v>505</v>
      </c>
      <c r="AQ33" s="309" t="s">
        <v>505</v>
      </c>
      <c r="AR33" s="310" t="s">
        <v>505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506</v>
      </c>
      <c r="AL34" s="1159"/>
      <c r="AM34" s="1159"/>
      <c r="AN34" s="1160"/>
      <c r="AO34" s="308" t="s">
        <v>505</v>
      </c>
      <c r="AP34" s="308" t="s">
        <v>505</v>
      </c>
      <c r="AQ34" s="309">
        <v>3</v>
      </c>
      <c r="AR34" s="310" t="s">
        <v>505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507</v>
      </c>
      <c r="AL35" s="1159"/>
      <c r="AM35" s="1159"/>
      <c r="AN35" s="1160"/>
      <c r="AO35" s="308">
        <v>957817</v>
      </c>
      <c r="AP35" s="308">
        <v>18610</v>
      </c>
      <c r="AQ35" s="309">
        <v>14651</v>
      </c>
      <c r="AR35" s="310">
        <v>27</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508</v>
      </c>
      <c r="AL36" s="1159"/>
      <c r="AM36" s="1159"/>
      <c r="AN36" s="1160"/>
      <c r="AO36" s="308">
        <v>979</v>
      </c>
      <c r="AP36" s="308">
        <v>19</v>
      </c>
      <c r="AQ36" s="309">
        <v>1794</v>
      </c>
      <c r="AR36" s="310">
        <v>-98.9</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509</v>
      </c>
      <c r="AL37" s="1159"/>
      <c r="AM37" s="1159"/>
      <c r="AN37" s="1160"/>
      <c r="AO37" s="308">
        <v>168780</v>
      </c>
      <c r="AP37" s="308">
        <v>3279</v>
      </c>
      <c r="AQ37" s="309">
        <v>505</v>
      </c>
      <c r="AR37" s="310">
        <v>549.29999999999995</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510</v>
      </c>
      <c r="AL38" s="1162"/>
      <c r="AM38" s="1162"/>
      <c r="AN38" s="1163"/>
      <c r="AO38" s="311" t="s">
        <v>505</v>
      </c>
      <c r="AP38" s="311" t="s">
        <v>505</v>
      </c>
      <c r="AQ38" s="312">
        <v>1</v>
      </c>
      <c r="AR38" s="300" t="s">
        <v>505</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511</v>
      </c>
      <c r="AL39" s="1162"/>
      <c r="AM39" s="1162"/>
      <c r="AN39" s="1163"/>
      <c r="AO39" s="308">
        <v>-21967</v>
      </c>
      <c r="AP39" s="308">
        <v>-427</v>
      </c>
      <c r="AQ39" s="309">
        <v>-3020</v>
      </c>
      <c r="AR39" s="310">
        <v>-85.9</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512</v>
      </c>
      <c r="AL40" s="1159"/>
      <c r="AM40" s="1159"/>
      <c r="AN40" s="1160"/>
      <c r="AO40" s="308">
        <v>-3072609</v>
      </c>
      <c r="AP40" s="308">
        <v>-59699</v>
      </c>
      <c r="AQ40" s="309">
        <v>-54563</v>
      </c>
      <c r="AR40" s="310">
        <v>9.4</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289</v>
      </c>
      <c r="AL41" s="1165"/>
      <c r="AM41" s="1165"/>
      <c r="AN41" s="1166"/>
      <c r="AO41" s="308">
        <v>1024146</v>
      </c>
      <c r="AP41" s="308">
        <v>19899</v>
      </c>
      <c r="AQ41" s="309">
        <v>20967</v>
      </c>
      <c r="AR41" s="310">
        <v>-5.0999999999999996</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513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514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482</v>
      </c>
      <c r="AN49" s="1155" t="s">
        <v>516</v>
      </c>
      <c r="AO49" s="1156"/>
      <c r="AP49" s="1156"/>
      <c r="AQ49" s="1156"/>
      <c r="AR49" s="1157"/>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517</v>
      </c>
      <c r="AO50" s="325" t="s">
        <v>518</v>
      </c>
      <c r="AP50" s="326" t="s">
        <v>519</v>
      </c>
      <c r="AQ50" s="327" t="s">
        <v>520</v>
      </c>
      <c r="AR50" s="328" t="s">
        <v>521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522</v>
      </c>
      <c r="AL51" s="321"/>
      <c r="AM51" s="329">
        <v>5767122</v>
      </c>
      <c r="AN51" s="330">
        <v>106664</v>
      </c>
      <c r="AO51" s="331">
        <v>9</v>
      </c>
      <c r="AP51" s="332">
        <v>70615</v>
      </c>
      <c r="AQ51" s="333">
        <v>4.9000000000000004</v>
      </c>
      <c r="AR51" s="334">
        <v>4.0999999999999996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523</v>
      </c>
      <c r="AM52" s="337">
        <v>1814776</v>
      </c>
      <c r="AN52" s="338">
        <v>33565</v>
      </c>
      <c r="AO52" s="339">
        <v>-44.6</v>
      </c>
      <c r="AP52" s="340">
        <v>37382</v>
      </c>
      <c r="AQ52" s="341">
        <v>-1.9</v>
      </c>
      <c r="AR52" s="342">
        <v>-42.7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524</v>
      </c>
      <c r="AL53" s="321"/>
      <c r="AM53" s="329">
        <v>4377407</v>
      </c>
      <c r="AN53" s="330">
        <v>81798</v>
      </c>
      <c r="AO53" s="331">
        <v>-23.3</v>
      </c>
      <c r="AP53" s="332">
        <v>69185</v>
      </c>
      <c r="AQ53" s="333">
        <v>-2</v>
      </c>
      <c r="AR53" s="334">
        <v>-21.3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523</v>
      </c>
      <c r="AM54" s="337">
        <v>1704534</v>
      </c>
      <c r="AN54" s="338">
        <v>31852</v>
      </c>
      <c r="AO54" s="339">
        <v>-5.0999999999999996</v>
      </c>
      <c r="AP54" s="340">
        <v>38519</v>
      </c>
      <c r="AQ54" s="341">
        <v>3</v>
      </c>
      <c r="AR54" s="342">
        <v>-8.1</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525</v>
      </c>
      <c r="AL55" s="321"/>
      <c r="AM55" s="329">
        <v>4377397</v>
      </c>
      <c r="AN55" s="330">
        <v>82868</v>
      </c>
      <c r="AO55" s="331">
        <v>1.3</v>
      </c>
      <c r="AP55" s="332">
        <v>70166</v>
      </c>
      <c r="AQ55" s="333">
        <v>1.4</v>
      </c>
      <c r="AR55" s="334">
        <v>-0.1</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523</v>
      </c>
      <c r="AM56" s="337">
        <v>1523187</v>
      </c>
      <c r="AN56" s="338">
        <v>28835</v>
      </c>
      <c r="AO56" s="339">
        <v>-9.5</v>
      </c>
      <c r="AP56" s="340">
        <v>36115</v>
      </c>
      <c r="AQ56" s="341">
        <v>-6.2</v>
      </c>
      <c r="AR56" s="342">
        <v>-3.3</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526</v>
      </c>
      <c r="AL57" s="321"/>
      <c r="AM57" s="329">
        <v>4200140</v>
      </c>
      <c r="AN57" s="330">
        <v>80524</v>
      </c>
      <c r="AO57" s="331">
        <v>-2.8</v>
      </c>
      <c r="AP57" s="332">
        <v>70329</v>
      </c>
      <c r="AQ57" s="333">
        <v>0.2</v>
      </c>
      <c r="AR57" s="334">
        <v>-3</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523</v>
      </c>
      <c r="AM58" s="337">
        <v>2713153</v>
      </c>
      <c r="AN58" s="338">
        <v>52016</v>
      </c>
      <c r="AO58" s="339">
        <v>80.400000000000006</v>
      </c>
      <c r="AP58" s="340">
        <v>39403</v>
      </c>
      <c r="AQ58" s="341">
        <v>9.1</v>
      </c>
      <c r="AR58" s="342">
        <v>71.3</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527</v>
      </c>
      <c r="AL59" s="321"/>
      <c r="AM59" s="329">
        <v>3862389</v>
      </c>
      <c r="AN59" s="330">
        <v>75044</v>
      </c>
      <c r="AO59" s="331">
        <v>-6.8</v>
      </c>
      <c r="AP59" s="332">
        <v>71871</v>
      </c>
      <c r="AQ59" s="333">
        <v>2.2000000000000002</v>
      </c>
      <c r="AR59" s="334">
        <v>-9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523</v>
      </c>
      <c r="AM60" s="337">
        <v>2858151</v>
      </c>
      <c r="AN60" s="338">
        <v>55533</v>
      </c>
      <c r="AO60" s="339">
        <v>6.8</v>
      </c>
      <c r="AP60" s="340">
        <v>38232</v>
      </c>
      <c r="AQ60" s="341">
        <v>-3</v>
      </c>
      <c r="AR60" s="342">
        <v>9.8000000000000007</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528</v>
      </c>
      <c r="AL61" s="343"/>
      <c r="AM61" s="344">
        <v>4516891</v>
      </c>
      <c r="AN61" s="345">
        <v>85380</v>
      </c>
      <c r="AO61" s="346">
        <v>-4.5</v>
      </c>
      <c r="AP61" s="347">
        <v>70433</v>
      </c>
      <c r="AQ61" s="348">
        <v>1.3</v>
      </c>
      <c r="AR61" s="334">
        <v>-5.8</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523</v>
      </c>
      <c r="AM62" s="337">
        <v>2122760</v>
      </c>
      <c r="AN62" s="338">
        <v>40360</v>
      </c>
      <c r="AO62" s="339">
        <v>5.6</v>
      </c>
      <c r="AP62" s="340">
        <v>37930</v>
      </c>
      <c r="AQ62" s="341">
        <v>0.2</v>
      </c>
      <c r="AR62" s="342">
        <v>5.4</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f5SPROWE6CJUX5Ux6qHIwBCv3hugyUJPiuknOirJk4Jc7GKf2acoIzvv8gkhMzbCAoNf/d53Ra0sKh+XAvnqjw==" saltValue="G87JIl8ceW52LMjr/q1s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530</v>
      </c>
    </row>
    <row r="120" spans="125:125" ht="13.5" hidden="1" customHeight="1"/>
    <row r="121" spans="125:125" ht="13.5" hidden="1" customHeight="1">
      <c r="DU121" s="255"/>
    </row>
  </sheetData>
  <sheetProtection algorithmName="SHA-512" hashValue="vOP3DA/vbfaiDH+K8UpQN9zpFsypE+qe9k98KrxsWjK4EReF8eedmpDO9oxagpDh/+f6g9uHY81htF8a8nfRVw==" saltValue="tbyw/22BfXeewa1OOqB2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531</v>
      </c>
    </row>
  </sheetData>
  <sheetProtection algorithmName="SHA-512" hashValue="shzmWUDO3H1DfsYHETvR2CPNsudTEDu2YKvHD71p1o7ETEjQYv7I3akWfqzedLWhqzbWu8Pp6tYn1K+NNCdNCw==" saltValue="vUGR7tBjhmBIwHmuxbQ6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J48" sqref="J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167" t="s">
        <v>3</v>
      </c>
      <c r="D47" s="1167"/>
      <c r="E47" s="1168"/>
      <c r="F47" s="11">
        <v>29.88</v>
      </c>
      <c r="G47" s="12">
        <v>26.71</v>
      </c>
      <c r="H47" s="12">
        <v>27.3</v>
      </c>
      <c r="I47" s="12">
        <v>27.85</v>
      </c>
      <c r="J47" s="13">
        <v>27.02</v>
      </c>
    </row>
    <row r="48" spans="2:10" ht="57.75" customHeight="1">
      <c r="B48" s="14"/>
      <c r="C48" s="1169" t="s">
        <v>4</v>
      </c>
      <c r="D48" s="1169"/>
      <c r="E48" s="1170"/>
      <c r="F48" s="15">
        <v>5.55</v>
      </c>
      <c r="G48" s="16">
        <v>6.68</v>
      </c>
      <c r="H48" s="16">
        <v>6.66</v>
      </c>
      <c r="I48" s="16">
        <v>6.22</v>
      </c>
      <c r="J48" s="17">
        <v>5.97</v>
      </c>
    </row>
    <row r="49" spans="2:10" ht="57.75" customHeight="1" thickBot="1">
      <c r="B49" s="18"/>
      <c r="C49" s="1171" t="s">
        <v>5</v>
      </c>
      <c r="D49" s="1171"/>
      <c r="E49" s="1172"/>
      <c r="F49" s="19">
        <v>2.72</v>
      </c>
      <c r="G49" s="20" t="s">
        <v>537</v>
      </c>
      <c r="H49" s="20">
        <v>3.03</v>
      </c>
      <c r="I49" s="20">
        <v>7.95</v>
      </c>
      <c r="J49" s="21">
        <v>9.35</v>
      </c>
    </row>
    <row r="50" spans="2:10"/>
  </sheetData>
  <sheetProtection algorithmName="SHA-512" hashValue="m4hZgzmFqTqnfv8FQkDNkTS2RcsdxQUiUyCf7m42EJangKMEPgh1mwhk6dxD+VXLLiUeTecHbmf3W1IxZaj7zw==" saltValue="2kgGhWFnWu/UJY2BKrNJ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2023-03-15T06:47:38Z</cp:lastPrinted>
  <dcterms:created xsi:type="dcterms:W3CDTF">2023-02-20T07:13:10Z</dcterms:created>
  <dcterms:modified xsi:type="dcterms:W3CDTF">2023-03-20T00:45:38Z</dcterms:modified>
  <cp:category/>
</cp:coreProperties>
</file>