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hnsv328\001総務部\009財政係\01.財政係\02.決算事務\02.R04年度\98.財政状況資料集\R06.03.26【至急（327(水)15時〆）】令和４年度財政状況資料集の作成について\回答\"/>
    </mc:Choice>
  </mc:AlternateContent>
  <xr:revisionPtr revIDLastSave="0" documentId="13_ncr:1_{844E37BE-5297-420F-B999-15D9ED01E5D7}" xr6:coauthVersionLast="43" xr6:coauthVersionMax="43" xr10:uidLastSave="{00000000-0000-0000-0000-000000000000}"/>
  <bookViews>
    <workbookView xWindow="20370" yWindow="-120" windowWidth="18510" windowHeight="15600" tabRatio="916"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8"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BE37" i="10"/>
  <c r="C37" i="10"/>
  <c r="BE36" i="10"/>
  <c r="C36" i="10"/>
  <c r="BE35"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U37" i="10" s="1"/>
  <c r="AM34" i="10" s="1"/>
  <c r="AM35" i="10" s="1"/>
  <c r="AM36" i="10" s="1"/>
  <c r="AM37" i="10" s="1"/>
  <c r="BE34" i="10" l="1"/>
  <c r="CO34" i="10" s="1"/>
  <c r="CO35" i="10" s="1"/>
  <c r="CO36" i="10" s="1"/>
  <c r="CO37" i="10" s="1"/>
  <c r="BW34" i="10"/>
  <c r="BW35" i="10" s="1"/>
  <c r="BW36" i="10" s="1"/>
  <c r="BW37" i="10" s="1"/>
  <c r="BW38" i="10" s="1"/>
  <c r="BW39" i="10" s="1"/>
  <c r="BW40" i="10" s="1"/>
  <c r="BW41" i="10" s="1"/>
  <c r="BW42" i="10" s="1"/>
  <c r="BW43" i="10" s="1"/>
</calcChain>
</file>

<file path=xl/sharedStrings.xml><?xml version="1.0" encoding="utf-8"?>
<sst xmlns="http://schemas.openxmlformats.org/spreadsheetml/2006/main" count="1123" uniqueCount="616">
  <si>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</si>
  <si>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</si>
  <si>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</si>
  <si>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</si>
  <si>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</si>
  <si>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</si>
  <si>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</si>
  <si>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</si>
  <si>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</si>
  <si>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</si>
  <si>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</si>
  <si>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</si>
  <si>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</si>
  <si>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</si>
  <si>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</si>
  <si>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</si>
  <si>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</si>
  <si>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</si>
  <si>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</si>
  <si>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</si>
  <si>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</si>
  <si>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</si>
  <si>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</si>
  <si>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</si>
  <si>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</si>
  <si>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</si>
  <si>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</si>
  <si>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</si>
  <si>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</si>
  <si>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</si>
  <si>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</si>
  <si>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</si>
  <si>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</si>
  <si>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</si>
  <si>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</si>
  <si>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</si>
  <si>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</si>
  <si>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</si>
  <si>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</si>
  <si>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</si>
  <si>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</si>
  <si>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</si>
  <si>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</si>
  <si>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</si>
  <si>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</si>
  <si>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</si>
  <si>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</si>
  <si>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</si>
  <si>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</si>
  <si>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</si>
  <si>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</si>
  <si>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</si>
  <si>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</si>
  <si>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</si>
  <si>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</si>
  <si>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</si>
  <si>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</si>
  <si>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</si>
  <si>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</si>
  <si>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</si>
  <si>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</si>
  <si>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</si>
  <si>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</si>
  <si>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</si>
  <si>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</si>
  <si>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</si>
  <si>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</si>
  <si>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</si>
  <si>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</si>
  <si>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</si>
  <si>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</si>
  <si>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</si>
  <si>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</si>
  <si>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</si>
  <si>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</si>
  <si>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</si>
  <si>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</si>
  <si>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</si>
  <si>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</si>
  <si>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</si>
  <si>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</si>
  <si>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</si>
  <si>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</si>
  <si>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</si>
  <si>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</si>
  <si>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</si>
  <si>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</si>
  <si>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Ⅱ－１</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</si>
  <si>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</si>
  <si>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</si>
  <si>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</si>
  <si>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</si>
  <si>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</si>
  <si>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</si>
  <si>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</si>
  <si>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</si>
  <si>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</si>
  <si>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</si>
  <si>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</si>
  <si>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</si>
  <si>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朝倉市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</si>
  <si>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</si>
  <si>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</si>
  <si>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</si>
  <si>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</si>
  <si>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</si>
  <si>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</si>
  <si>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</si>
  <si>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</si>
  <si>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</si>
  <si>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</si>
  <si>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</si>
  <si>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</si>
  <si>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</si>
  <si>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</si>
  <si>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</si>
  <si>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</si>
  <si>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</si>
  <si>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</si>
  <si>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</si>
  <si>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</si>
  <si>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</si>
  <si>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</si>
  <si>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</si>
  <si>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</si>
  <si>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</si>
  <si>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</si>
  <si>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</si>
  <si>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</si>
  <si>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</si>
  <si>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</si>
  <si>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</si>
  <si>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</si>
  <si>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</si>
  <si>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</si>
  <si>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</si>
  <si>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</si>
  <si>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</si>
  <si>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</si>
  <si>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</si>
  <si>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</si>
  <si>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</si>
  <si>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</si>
  <si>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</si>
  <si>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</si>
  <si>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</si>
  <si>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</si>
  <si>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</si>
  <si>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</si>
  <si>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</si>
  <si>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</si>
  <si>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</si>
  <si>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</si>
  <si>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25"/>
  </si>
  <si>
    <t>うち日本人(％)</t>
    <phoneticPr fontId="5"/>
  </si>
  <si>
    <t>-1.4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</si>
  <si>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</si>
  <si>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</si>
  <si>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</si>
  <si>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</si>
  <si>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</si>
  <si>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</si>
  <si>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</si>
  <si>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</si>
  <si>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</si>
  <si>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</si>
  <si>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</si>
  <si>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</si>
  <si>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</si>
  <si>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</si>
  <si>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</si>
  <si>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</si>
  <si>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</si>
  <si>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</si>
  <si>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</si>
  <si>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</si>
  <si>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</si>
  <si>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</si>
  <si>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</si>
  <si>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</si>
  <si>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</si>
  <si>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</si>
  <si>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</si>
  <si>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</si>
  <si>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</si>
  <si>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</si>
  <si>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</si>
  <si>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</si>
  <si>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</si>
  <si>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</si>
  <si>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</si>
  <si>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</si>
  <si>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</si>
  <si>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</si>
  <si>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</si>
  <si>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</si>
  <si>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</si>
  <si>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</si>
  <si>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</si>
  <si>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</si>
  <si>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</si>
  <si>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</si>
  <si>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</si>
  <si>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</si>
  <si>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</si>
  <si>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</si>
  <si>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</si>
  <si>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</si>
  <si>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</si>
  <si>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</si>
  <si>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</si>
  <si>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</si>
  <si>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</si>
  <si>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</si>
  <si>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</si>
  <si>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</si>
  <si>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</si>
  <si>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</si>
  <si>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</si>
  <si>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福岡県朝倉市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</si>
  <si>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</si>
  <si>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</si>
  <si>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</si>
  <si>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</si>
  <si>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</si>
  <si>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</si>
  <si>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</si>
  <si>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</si>
  <si>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</si>
  <si>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</si>
  <si>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</si>
  <si>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</si>
  <si>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</si>
  <si>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</si>
  <si>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</si>
  <si>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</si>
  <si>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</si>
  <si>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</si>
  <si>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</si>
  <si>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</si>
  <si>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</si>
  <si>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</si>
  <si>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</si>
  <si>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</si>
  <si>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</si>
  <si>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</si>
  <si>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</si>
  <si>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</si>
  <si>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</si>
  <si>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</si>
  <si>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</si>
  <si>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</si>
  <si>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</si>
  <si>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</si>
  <si>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</si>
  <si>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</si>
  <si>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</si>
  <si>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</si>
  <si>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</si>
  <si>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</si>
  <si>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</si>
  <si>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</si>
  <si>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</si>
  <si>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</si>
  <si>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</si>
  <si>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t>
    <phoneticPr fontId="5"/>
  </si>
  <si>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</si>
  <si>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</si>
  <si>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</si>
  <si>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</si>
  <si>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</si>
  <si>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</si>
  <si>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</si>
  <si>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</si>
  <si>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</si>
  <si>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</si>
  <si>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</si>
  <si>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</si>
  <si>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</si>
  <si>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</si>
  <si>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</si>
  <si>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</si>
  <si>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</si>
  <si>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</si>
  <si>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</si>
  <si>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</si>
  <si>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</si>
  <si>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</si>
  <si>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</si>
  <si>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</si>
  <si>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</si>
  <si>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</si>
  <si>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</si>
  <si>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</si>
  <si>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</si>
  <si>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</si>
  <si>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</si>
  <si>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</si>
  <si>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</si>
  <si>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</si>
  <si>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</si>
  <si>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</si>
  <si>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</si>
  <si>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</si>
  <si>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</si>
  <si>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</si>
  <si>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</si>
  <si>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</si>
  <si>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</si>
  <si>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</si>
  <si>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</si>
  <si>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元利償還金</t>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</si>
  <si>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</si>
  <si>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</si>
  <si>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</si>
  <si>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</si>
  <si>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</si>
  <si>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</si>
  <si>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</si>
  <si>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</si>
  <si>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</si>
  <si>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</si>
  <si>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</si>
  <si>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</si>
  <si>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</si>
  <si>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</si>
  <si>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</si>
  <si>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</si>
  <si>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</si>
  <si>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</si>
  <si>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</si>
  <si>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</si>
  <si>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</si>
  <si>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</si>
  <si>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</si>
  <si>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</si>
  <si>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</si>
  <si>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</si>
  <si>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</si>
  <si>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</si>
  <si>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</si>
  <si>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</si>
  <si>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</si>
  <si>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</si>
  <si>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</si>
  <si>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</si>
  <si>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簡易水道</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</si>
  <si>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</si>
  <si>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</si>
  <si>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</si>
  <si>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</si>
  <si>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</si>
  <si>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</si>
  <si>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</si>
  <si>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</si>
  <si>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</si>
  <si>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</si>
  <si>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</si>
  <si>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</si>
  <si>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</si>
  <si>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</si>
  <si>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</si>
  <si>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</si>
  <si>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</si>
  <si>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</si>
  <si>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</si>
  <si>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</si>
  <si>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</si>
  <si>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</si>
  <si>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</si>
  <si>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</si>
  <si>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</si>
  <si>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</si>
  <si>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福岡県朝倉市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</si>
  <si>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</si>
  <si>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</si>
  <si>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</si>
  <si>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</si>
  <si>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</si>
  <si>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</si>
  <si>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</si>
  <si>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</si>
  <si>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</si>
  <si>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</si>
  <si>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</si>
  <si>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</si>
  <si>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</si>
  <si>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</si>
  <si>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</si>
  <si>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</si>
  <si>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</si>
  <si>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</si>
  <si>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</si>
  <si>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</si>
  <si>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</si>
  <si>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</si>
  <si>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</si>
  <si>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</si>
  <si>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</si>
  <si>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</si>
  <si>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</si>
  <si>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</si>
  <si>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</si>
  <si>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</si>
  <si>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</si>
  <si>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</si>
  <si>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</si>
  <si>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</si>
  <si>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</si>
  <si>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</si>
  <si>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後期高齢者医療特別会計</t>
    <phoneticPr fontId="5"/>
  </si>
  <si>
    <t>介護保険特別会計（保険事業勘定）</t>
    <phoneticPr fontId="5"/>
  </si>
  <si>
    <t>水道事業会計</t>
    <phoneticPr fontId="5"/>
  </si>
  <si>
    <t>法適用企業</t>
    <phoneticPr fontId="5"/>
  </si>
  <si>
    <t>工業用水道事業会計</t>
    <phoneticPr fontId="5"/>
  </si>
  <si>
    <t>下水道事業会計</t>
    <phoneticPr fontId="5"/>
  </si>
  <si>
    <t>法適用企業</t>
    <phoneticPr fontId="5"/>
  </si>
  <si>
    <t>簡易水道事業会計</t>
    <phoneticPr fontId="5"/>
  </si>
  <si>
    <t>工業用地造成事業特別会計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</si>
  <si>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</si>
  <si>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</si>
  <si>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</si>
  <si>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</si>
  <si>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</si>
  <si>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</si>
  <si>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</si>
  <si>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</si>
  <si>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</si>
  <si>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</si>
  <si>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</si>
  <si>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</si>
  <si>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</si>
  <si>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</si>
  <si>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</si>
  <si>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</si>
  <si>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</si>
  <si>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</si>
  <si>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</si>
  <si>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</si>
  <si>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</si>
  <si>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</si>
  <si>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</si>
  <si>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</si>
  <si>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</si>
  <si>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</si>
  <si>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</si>
  <si>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</si>
  <si>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</si>
  <si>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</si>
  <si>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</si>
  <si>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</si>
  <si>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</si>
  <si>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</si>
  <si>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</si>
  <si>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</si>
  <si>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</si>
  <si>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</si>
  <si>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</si>
  <si>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</si>
  <si>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</si>
  <si>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</si>
  <si>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</si>
  <si>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</si>
  <si>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</si>
  <si>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</si>
  <si>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</si>
  <si>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</si>
  <si>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</si>
  <si>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</si>
  <si>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</si>
  <si>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</si>
  <si>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</si>
  <si>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</si>
  <si>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</si>
  <si>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</si>
  <si>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</si>
  <si>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</si>
  <si>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</si>
  <si>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</si>
  <si>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</si>
  <si>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</si>
  <si>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t>
    <phoneticPr fontId="5"/>
  </si>
  <si>
    <t xml:space="preserve">基準財政需要額算入見込額 </t>
    <rPh sb="0" eb="2">
      <t>キジュン</t>
    </rPh>
    <rPh sb="2" eb="4">
      <t>ザイセイ</t>
    </rPh>
    <rPh sb="4" eb="7">
      <t>ジュヨウガク</t>
    </rPh>
    <rPh sb="7" eb="9">
      <t>サンニュウ</t>
    </rPh>
    <rPh sb="9" eb="12">
      <t>ミコミガク</t>
    </rPh>
    <phoneticPr fontId="31"/>
  </si>
  <si>
    <t>簡易水道事業会計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</si>
  <si>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</si>
  <si>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</si>
  <si>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</si>
  <si>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</si>
  <si>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</si>
  <si>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</si>
  <si>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</si>
  <si>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</si>
  <si>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</si>
  <si>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</si>
  <si>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</si>
  <si>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</si>
  <si>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</si>
  <si>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</si>
  <si>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</si>
  <si>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</si>
  <si>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</si>
  <si>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t>
    <phoneticPr fontId="5"/>
  </si>
  <si>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</si>
  <si>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</si>
  <si>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</si>
  <si>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</si>
  <si>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</si>
  <si>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</si>
  <si>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</si>
  <si>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</si>
  <si>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</si>
  <si>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</si>
  <si>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</si>
  <si>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</si>
  <si>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</si>
  <si>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</si>
  <si>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</si>
  <si>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</si>
  <si>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</si>
  <si>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</si>
  <si>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</si>
  <si>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</si>
  <si>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</si>
  <si>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</si>
  <si>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</si>
  <si>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</si>
  <si>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</si>
  <si>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</si>
  <si>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</si>
  <si>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</si>
  <si>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</si>
  <si>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</si>
  <si>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</si>
  <si>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</si>
  <si>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</si>
  <si>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</si>
  <si>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</si>
  <si>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</si>
  <si>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</si>
  <si>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</si>
  <si>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</si>
  <si>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</si>
  <si>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</si>
  <si>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</si>
  <si>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</si>
  <si>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</si>
  <si>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</si>
  <si>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</si>
  <si>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</si>
  <si>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</si>
  <si>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</si>
  <si>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</si>
  <si>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</si>
  <si>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</si>
  <si>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</si>
  <si>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</si>
  <si>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</si>
  <si>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</si>
  <si>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</si>
  <si>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</si>
  <si>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</si>
  <si>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</si>
  <si>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</si>
  <si>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</si>
  <si>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</si>
  <si>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</si>
  <si>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</si>
  <si>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</si>
  <si>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</si>
  <si>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</si>
  <si>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2.06</t>
  </si>
  <si>
    <t>水道事業会計</t>
  </si>
  <si>
    <t>一般会計</t>
  </si>
  <si>
    <t>工業用水道事業会計</t>
  </si>
  <si>
    <t>下水道事業会計</t>
  </si>
  <si>
    <t>介護保険特別会計（保険事業勘定）</t>
  </si>
  <si>
    <t>国民健康保険特別会計（事業勘定）</t>
  </si>
  <si>
    <t>▲ 1.31</t>
  </si>
  <si>
    <t>▲ 0.01</t>
  </si>
  <si>
    <t>後期高齢者医療特別会計</t>
  </si>
  <si>
    <t>国民健康保険特別会計（直営診療施設勘定）</t>
  </si>
  <si>
    <t>その他会計（赤字）</t>
  </si>
  <si>
    <t>その他会計（黒字）</t>
  </si>
  <si>
    <t>（百万円）</t>
    <phoneticPr fontId="5"/>
  </si>
  <si>
    <t>H30</t>
    <phoneticPr fontId="5"/>
  </si>
  <si>
    <t>R01</t>
    <phoneticPr fontId="5"/>
  </si>
  <si>
    <t>R02</t>
    <phoneticPr fontId="5"/>
  </si>
  <si>
    <t>R03</t>
    <phoneticPr fontId="5"/>
  </si>
  <si>
    <t>R04</t>
    <phoneticPr fontId="5"/>
  </si>
  <si>
    <t>-</t>
    <phoneticPr fontId="2"/>
  </si>
  <si>
    <t>久留米市外三市町高等学校組合</t>
    <rPh sb="0" eb="4">
      <t>クルメシ</t>
    </rPh>
    <rPh sb="4" eb="5">
      <t>ホカ</t>
    </rPh>
    <rPh sb="5" eb="8">
      <t>サンシチョウ</t>
    </rPh>
    <rPh sb="8" eb="14">
      <t>コウトウガッコウクミアイ</t>
    </rPh>
    <phoneticPr fontId="2"/>
  </si>
  <si>
    <t>福岡県市町村消防団員等公務災害補償組合</t>
    <rPh sb="0" eb="10">
      <t>フクオカケンシチョウソンショウボウダンイン</t>
    </rPh>
    <rPh sb="10" eb="11">
      <t>トウ</t>
    </rPh>
    <rPh sb="11" eb="15">
      <t>コウムサイガイ</t>
    </rPh>
    <rPh sb="15" eb="19">
      <t>ホショウクミアイ</t>
    </rPh>
    <phoneticPr fontId="2"/>
  </si>
  <si>
    <t>福岡県市町村職員退職手当組合（一般会計）</t>
    <rPh sb="0" eb="8">
      <t>フクオカケンシチョウソンショクイン</t>
    </rPh>
    <rPh sb="8" eb="12">
      <t>タイショクテアテ</t>
    </rPh>
    <rPh sb="12" eb="14">
      <t>クミアイ</t>
    </rPh>
    <rPh sb="15" eb="19">
      <t>イッパンカイケイ</t>
    </rPh>
    <phoneticPr fontId="2"/>
  </si>
  <si>
    <t>福岡県市町村職員退職手当組合（基金特別会計）</t>
    <rPh sb="0" eb="14">
      <t>フクオカケンシチョウソンショクインタイショクテアテクミアイ</t>
    </rPh>
    <rPh sb="15" eb="21">
      <t>キキントクベツカイケイ</t>
    </rPh>
    <phoneticPr fontId="2"/>
  </si>
  <si>
    <t>福岡県南広域水道企業団</t>
    <rPh sb="0" eb="4">
      <t>フクオカケンナン</t>
    </rPh>
    <rPh sb="4" eb="6">
      <t>コウイキ</t>
    </rPh>
    <rPh sb="6" eb="11">
      <t>スイドウキギョウダン</t>
    </rPh>
    <phoneticPr fontId="2"/>
  </si>
  <si>
    <t>甘木・朝倉広域市町村圏事務組合（一般会計）</t>
    <rPh sb="0" eb="2">
      <t>アマギ</t>
    </rPh>
    <rPh sb="3" eb="5">
      <t>アサクラ</t>
    </rPh>
    <rPh sb="5" eb="7">
      <t>コウイキ</t>
    </rPh>
    <rPh sb="7" eb="10">
      <t>シチョウソン</t>
    </rPh>
    <rPh sb="10" eb="11">
      <t>ケン</t>
    </rPh>
    <rPh sb="11" eb="13">
      <t>ジム</t>
    </rPh>
    <rPh sb="13" eb="15">
      <t>クミアイ</t>
    </rPh>
    <rPh sb="16" eb="18">
      <t>イッパン</t>
    </rPh>
    <rPh sb="18" eb="20">
      <t>カイケイ</t>
    </rPh>
    <phoneticPr fontId="2"/>
  </si>
  <si>
    <t>甘木・朝倉広域市町村圏事務組合（消防特別会計）</t>
    <rPh sb="0" eb="2">
      <t>アマギ</t>
    </rPh>
    <rPh sb="3" eb="5">
      <t>アサクラ</t>
    </rPh>
    <rPh sb="5" eb="7">
      <t>コウイキ</t>
    </rPh>
    <rPh sb="7" eb="10">
      <t>シチョウソン</t>
    </rPh>
    <rPh sb="10" eb="11">
      <t>ケン</t>
    </rPh>
    <rPh sb="11" eb="13">
      <t>ジム</t>
    </rPh>
    <rPh sb="13" eb="15">
      <t>クミアイ</t>
    </rPh>
    <rPh sb="16" eb="22">
      <t>ショウボウトクベツカイケイ</t>
    </rPh>
    <phoneticPr fontId="2"/>
  </si>
  <si>
    <t>甘木・朝倉・三井環境施設組合</t>
    <rPh sb="0" eb="2">
      <t>アマギ</t>
    </rPh>
    <rPh sb="3" eb="5">
      <t>アサクラ</t>
    </rPh>
    <rPh sb="6" eb="8">
      <t>ミイ</t>
    </rPh>
    <rPh sb="8" eb="12">
      <t>カンキョウシセツ</t>
    </rPh>
    <rPh sb="12" eb="14">
      <t>クミアイ</t>
    </rPh>
    <phoneticPr fontId="2"/>
  </si>
  <si>
    <t>福岡県自治振興組合（一般会計）</t>
    <rPh sb="0" eb="9">
      <t>フクオカケンジチシンコウクミアイ</t>
    </rPh>
    <rPh sb="10" eb="14">
      <t>イッパンカイケイ</t>
    </rPh>
    <phoneticPr fontId="2"/>
  </si>
  <si>
    <t>福岡県後期高齢者医療広域連合（一般会計）</t>
    <rPh sb="0" eb="14">
      <t>フクオカケンコウキコウレイシャイリョウコウイキレンゴウ</t>
    </rPh>
    <rPh sb="15" eb="19">
      <t>イッパンカイケイ</t>
    </rPh>
    <phoneticPr fontId="2"/>
  </si>
  <si>
    <t>法適用企業</t>
    <rPh sb="0" eb="5">
      <t>ホウテキヨウキギョウ</t>
    </rPh>
    <phoneticPr fontId="2"/>
  </si>
  <si>
    <t>甘木鉄道</t>
    <rPh sb="0" eb="2">
      <t>アマギ</t>
    </rPh>
    <rPh sb="2" eb="4">
      <t>テツドウ</t>
    </rPh>
    <phoneticPr fontId="2"/>
  </si>
  <si>
    <t>あまぎ水の文化村</t>
    <rPh sb="3" eb="4">
      <t>ミズ</t>
    </rPh>
    <rPh sb="5" eb="8">
      <t>ブンカムラ</t>
    </rPh>
    <phoneticPr fontId="2"/>
  </si>
  <si>
    <t>ガマダス</t>
  </si>
  <si>
    <t>三連水車の里あさくら</t>
    <rPh sb="0" eb="2">
      <t>サンレン</t>
    </rPh>
    <rPh sb="2" eb="4">
      <t>スイシャ</t>
    </rPh>
    <rPh sb="5" eb="6">
      <t>サト</t>
    </rPh>
    <phoneticPr fontId="2"/>
  </si>
  <si>
    <t>地域振興基金</t>
    <rPh sb="0" eb="6">
      <t>チイキシンコウキキン</t>
    </rPh>
    <phoneticPr fontId="5"/>
  </si>
  <si>
    <t>公共施設等整備基金</t>
    <phoneticPr fontId="5"/>
  </si>
  <si>
    <t>-</t>
    <phoneticPr fontId="2"/>
  </si>
  <si>
    <t>-</t>
    <phoneticPr fontId="2"/>
  </si>
  <si>
    <t>-</t>
    <phoneticPr fontId="2"/>
  </si>
  <si>
    <t>福岡県自治振興組合（公文書館事業特別会計）</t>
    <rPh sb="0" eb="9">
      <t>フクオカケンジチシンコウクミアイ</t>
    </rPh>
    <phoneticPr fontId="2"/>
  </si>
  <si>
    <t>-</t>
    <phoneticPr fontId="2"/>
  </si>
  <si>
    <t>福岡県後期高齢者医療広域連合（後期高齢者医療特別会計）</t>
    <rPh sb="0" eb="14">
      <t>フクオカケンコウキコウレイシャイリョウコウイキレンゴウ</t>
    </rPh>
    <rPh sb="15" eb="17">
      <t>コウキ</t>
    </rPh>
    <rPh sb="17" eb="20">
      <t>コウレイシャ</t>
    </rPh>
    <rPh sb="20" eb="22">
      <t>イリョウ</t>
    </rPh>
    <rPh sb="22" eb="24">
      <t>トクベツ</t>
    </rPh>
    <rPh sb="24" eb="26">
      <t>カイケイ</t>
    </rPh>
    <phoneticPr fontId="2"/>
  </si>
  <si>
    <t>まちづくり振興基金</t>
    <rPh sb="5" eb="7">
      <t>シンコウ</t>
    </rPh>
    <rPh sb="7" eb="9">
      <t>キキン</t>
    </rPh>
    <phoneticPr fontId="2"/>
  </si>
  <si>
    <t>水源かん養基金</t>
    <phoneticPr fontId="2"/>
  </si>
  <si>
    <t>地域交通体系整備基金</t>
    <rPh sb="0" eb="2">
      <t>チイキ</t>
    </rPh>
    <rPh sb="2" eb="4">
      <t>コウツウ</t>
    </rPh>
    <rPh sb="4" eb="6">
      <t>タイケイ</t>
    </rPh>
    <rPh sb="6" eb="8">
      <t>セイビ</t>
    </rPh>
    <rPh sb="8" eb="10">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</si>
</sst>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0" borderId="117" xfId="12" applyFont="1" applyBorder="1" applyAlignment="1" applyProtection="1">
      <alignment horizontal="left" vertical="center" shrinkToFit="1"/>
      <protection locked="0"/>
    </xf>
    <xf numFmtId="0" fontId="34" fillId="0" borderId="119" xfId="12" applyFont="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69185</c:v>
                </c:pt>
                <c:pt idx="1">
                  <c:v>70166</c:v>
                </c:pt>
                <c:pt idx="2">
                  <c:v>70329</c:v>
                </c:pt>
                <c:pt idx="3">
                  <c:v>71871</c:v>
                </c:pt>
                <c:pt idx="4">
                  <c:v>71807</c:v>
                </c:pt>
              </c:numCache>
            </c:numRef>
          </c:val>
          <c:smooth val="0"/>
          <c:extLst>
            <c:ext xmlns:c16="http://schemas.microsoft.com/office/drawing/2014/chart" uri="{C3380CC4-5D6E-409C-BE32-E72D297353CC}">
              <c16:uniqueId val="{00000000-4AE5-4F93-8CB6-A0B21B02724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81798</c:v>
                </c:pt>
                <c:pt idx="1">
                  <c:v>82868</c:v>
                </c:pt>
                <c:pt idx="2">
                  <c:v>80524</c:v>
                </c:pt>
                <c:pt idx="3">
                  <c:v>75044</c:v>
                </c:pt>
                <c:pt idx="4">
                  <c:v>65591</c:v>
                </c:pt>
              </c:numCache>
            </c:numRef>
          </c:val>
          <c:smooth val="0"/>
          <c:extLst>
            <c:ext xmlns:c16="http://schemas.microsoft.com/office/drawing/2014/chart" uri="{C3380CC4-5D6E-409C-BE32-E72D297353CC}">
              <c16:uniqueId val="{00000001-4AE5-4F93-8CB6-A0B21B02724B}"/>
            </c:ext>
          </c:extLst>
        </c:ser>
        <c:dLbls>
          <c:showLegendKey val="0"/>
          <c:showVal val="0"/>
          <c:showCatName val="0"/>
          <c:showSerName val="0"/>
          <c:showPercent val="0"/>
          <c:showBubbleSize val="0"/>
        </c:dLbls>
        <c:marker val="1"/>
        <c:smooth val="0"/>
        <c:axId val="407646056"/>
        <c:axId val="407646440"/>
      </c:lineChart>
      <c:catAx>
        <c:axId val="4076460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7646440"/>
        <c:crosses val="autoZero"/>
        <c:auto val="1"/>
        <c:lblAlgn val="ctr"/>
        <c:lblOffset val="100"/>
        <c:tickLblSkip val="1"/>
        <c:tickMarkSkip val="1"/>
        <c:noMultiLvlLbl val="0"/>
      </c:catAx>
      <c:valAx>
        <c:axId val="40764644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76460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6.68</c:v>
                </c:pt>
                <c:pt idx="1">
                  <c:v>6.66</c:v>
                </c:pt>
                <c:pt idx="2">
                  <c:v>6.22</c:v>
                </c:pt>
                <c:pt idx="3">
                  <c:v>5.97</c:v>
                </c:pt>
                <c:pt idx="4">
                  <c:v>6.66</c:v>
                </c:pt>
              </c:numCache>
            </c:numRef>
          </c:val>
          <c:extLst>
            <c:ext xmlns:c16="http://schemas.microsoft.com/office/drawing/2014/chart" uri="{C3380CC4-5D6E-409C-BE32-E72D297353CC}">
              <c16:uniqueId val="{00000000-F023-465E-AC7E-9D38B723A0B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26.71</c:v>
                </c:pt>
                <c:pt idx="1">
                  <c:v>27.3</c:v>
                </c:pt>
                <c:pt idx="2">
                  <c:v>27.85</c:v>
                </c:pt>
                <c:pt idx="3">
                  <c:v>27.02</c:v>
                </c:pt>
                <c:pt idx="4">
                  <c:v>28.01</c:v>
                </c:pt>
              </c:numCache>
            </c:numRef>
          </c:val>
          <c:extLst>
            <c:ext xmlns:c16="http://schemas.microsoft.com/office/drawing/2014/chart" uri="{C3380CC4-5D6E-409C-BE32-E72D297353CC}">
              <c16:uniqueId val="{00000001-F023-465E-AC7E-9D38B723A0B7}"/>
            </c:ext>
          </c:extLst>
        </c:ser>
        <c:dLbls>
          <c:showLegendKey val="0"/>
          <c:showVal val="0"/>
          <c:showCatName val="0"/>
          <c:showSerName val="0"/>
          <c:showPercent val="0"/>
          <c:showBubbleSize val="0"/>
        </c:dLbls>
        <c:gapWidth val="250"/>
        <c:overlap val="100"/>
        <c:axId val="511562728"/>
        <c:axId val="511563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-2.06</c:v>
                </c:pt>
                <c:pt idx="1">
                  <c:v>3.03</c:v>
                </c:pt>
                <c:pt idx="2">
                  <c:v>7.95</c:v>
                </c:pt>
                <c:pt idx="3">
                  <c:v>9.35</c:v>
                </c:pt>
                <c:pt idx="4">
                  <c:v>9.7799999999999994</c:v>
                </c:pt>
              </c:numCache>
            </c:numRef>
          </c:val>
          <c:smooth val="0"/>
          <c:extLst>
            <c:ext xmlns:c16="http://schemas.microsoft.com/office/drawing/2014/chart" uri="{C3380CC4-5D6E-409C-BE32-E72D297353CC}">
              <c16:uniqueId val="{00000002-F023-465E-AC7E-9D38B723A0B7}"/>
            </c:ext>
          </c:extLst>
        </c:ser>
        <c:dLbls>
          <c:showLegendKey val="0"/>
          <c:showVal val="0"/>
          <c:showCatName val="0"/>
          <c:showSerName val="0"/>
          <c:showPercent val="0"/>
          <c:showBubbleSize val="0"/>
        </c:dLbls>
        <c:marker val="1"/>
        <c:smooth val="0"/>
        <c:axId val="511562728"/>
        <c:axId val="511563112"/>
      </c:lineChart>
      <c:catAx>
        <c:axId val="511562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11563112"/>
        <c:crosses val="autoZero"/>
        <c:auto val="1"/>
        <c:lblAlgn val="ctr"/>
        <c:lblOffset val="100"/>
        <c:tickLblSkip val="1"/>
        <c:tickMarkSkip val="1"/>
        <c:noMultiLvlLbl val="0"/>
      </c:catAx>
      <c:valAx>
        <c:axId val="511563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11562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1B55-4A40-90F0-C515255605D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B55-4A40-90F0-C515255605DB}"/>
            </c:ext>
          </c:extLst>
        </c:ser>
        <c:ser>
          <c:idx val="2"/>
          <c:order val="2"/>
          <c:tx>
            <c:strRef>
              <c:f>データシート!$A$29</c:f>
              <c:strCache>
                <c:ptCount val="1"/>
                <c:pt idx="0">
                  <c:v>国民健康保険特別会計（直営診療施設勘定）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0.08</c:v>
                </c:pt>
                <c:pt idx="2">
                  <c:v>#N/A</c:v>
                </c:pt>
                <c:pt idx="3">
                  <c:v>0.04</c:v>
                </c:pt>
                <c:pt idx="4">
                  <c:v>#N/A</c:v>
                </c:pt>
                <c:pt idx="5">
                  <c:v>0.05</c:v>
                </c:pt>
                <c:pt idx="6">
                  <c:v>#N/A</c:v>
                </c:pt>
                <c:pt idx="7">
                  <c:v>0.13</c:v>
                </c:pt>
                <c:pt idx="8">
                  <c:v>#N/A</c:v>
                </c:pt>
                <c:pt idx="9">
                  <c:v>0.14000000000000001</c:v>
                </c:pt>
              </c:numCache>
            </c:numRef>
          </c:val>
          <c:extLst>
            <c:ext xmlns:c16="http://schemas.microsoft.com/office/drawing/2014/chart" uri="{C3380CC4-5D6E-409C-BE32-E72D297353CC}">
              <c16:uniqueId val="{00000002-1B55-4A40-90F0-C515255605DB}"/>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0.17</c:v>
                </c:pt>
                <c:pt idx="2">
                  <c:v>#N/A</c:v>
                </c:pt>
                <c:pt idx="3">
                  <c:v>0.18</c:v>
                </c:pt>
                <c:pt idx="4">
                  <c:v>#N/A</c:v>
                </c:pt>
                <c:pt idx="5">
                  <c:v>0.16</c:v>
                </c:pt>
                <c:pt idx="6">
                  <c:v>#N/A</c:v>
                </c:pt>
                <c:pt idx="7">
                  <c:v>0.17</c:v>
                </c:pt>
                <c:pt idx="8">
                  <c:v>#N/A</c:v>
                </c:pt>
                <c:pt idx="9">
                  <c:v>0.2</c:v>
                </c:pt>
              </c:numCache>
            </c:numRef>
          </c:val>
          <c:extLst>
            <c:ext xmlns:c16="http://schemas.microsoft.com/office/drawing/2014/chart" uri="{C3380CC4-5D6E-409C-BE32-E72D297353CC}">
              <c16:uniqueId val="{00000003-1B55-4A40-90F0-C515255605DB}"/>
            </c:ext>
          </c:extLst>
        </c:ser>
        <c:ser>
          <c:idx val="4"/>
          <c:order val="4"/>
          <c:tx>
            <c:strRef>
              <c:f>データシート!$A$31</c:f>
              <c:strCache>
                <c:ptCount val="1"/>
                <c:pt idx="0">
                  <c:v>国民健康保険特別会計（事業勘定）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1.31</c:v>
                </c:pt>
                <c:pt idx="1">
                  <c:v>#N/A</c:v>
                </c:pt>
                <c:pt idx="2">
                  <c:v>0.01</c:v>
                </c:pt>
                <c:pt idx="3">
                  <c:v>#N/A</c:v>
                </c:pt>
                <c:pt idx="4">
                  <c:v>#N/A</c:v>
                </c:pt>
                <c:pt idx="5">
                  <c:v>0.47</c:v>
                </c:pt>
                <c:pt idx="6">
                  <c:v>#N/A</c:v>
                </c:pt>
                <c:pt idx="7">
                  <c:v>1.08</c:v>
                </c:pt>
                <c:pt idx="8">
                  <c:v>#N/A</c:v>
                </c:pt>
                <c:pt idx="9">
                  <c:v>0.34</c:v>
                </c:pt>
              </c:numCache>
            </c:numRef>
          </c:val>
          <c:extLst>
            <c:ext xmlns:c16="http://schemas.microsoft.com/office/drawing/2014/chart" uri="{C3380CC4-5D6E-409C-BE32-E72D297353CC}">
              <c16:uniqueId val="{00000004-1B55-4A40-90F0-C515255605DB}"/>
            </c:ext>
          </c:extLst>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0.76</c:v>
                </c:pt>
                <c:pt idx="2">
                  <c:v>#N/A</c:v>
                </c:pt>
                <c:pt idx="3">
                  <c:v>0.78</c:v>
                </c:pt>
                <c:pt idx="4">
                  <c:v>#N/A</c:v>
                </c:pt>
                <c:pt idx="5">
                  <c:v>0.73</c:v>
                </c:pt>
                <c:pt idx="6">
                  <c:v>#N/A</c:v>
                </c:pt>
                <c:pt idx="7">
                  <c:v>1.25</c:v>
                </c:pt>
                <c:pt idx="8">
                  <c:v>#N/A</c:v>
                </c:pt>
                <c:pt idx="9">
                  <c:v>1.34</c:v>
                </c:pt>
              </c:numCache>
            </c:numRef>
          </c:val>
          <c:extLst>
            <c:ext xmlns:c16="http://schemas.microsoft.com/office/drawing/2014/chart" uri="{C3380CC4-5D6E-409C-BE32-E72D297353CC}">
              <c16:uniqueId val="{00000005-1B55-4A40-90F0-C515255605DB}"/>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0.78</c:v>
                </c:pt>
                <c:pt idx="2">
                  <c:v>#N/A</c:v>
                </c:pt>
                <c:pt idx="3">
                  <c:v>0.69</c:v>
                </c:pt>
                <c:pt idx="4">
                  <c:v>#N/A</c:v>
                </c:pt>
                <c:pt idx="5">
                  <c:v>0.86</c:v>
                </c:pt>
                <c:pt idx="6">
                  <c:v>#N/A</c:v>
                </c:pt>
                <c:pt idx="7">
                  <c:v>1.18</c:v>
                </c:pt>
                <c:pt idx="8">
                  <c:v>#N/A</c:v>
                </c:pt>
                <c:pt idx="9">
                  <c:v>1.94</c:v>
                </c:pt>
              </c:numCache>
            </c:numRef>
          </c:val>
          <c:extLst>
            <c:ext xmlns:c16="http://schemas.microsoft.com/office/drawing/2014/chart" uri="{C3380CC4-5D6E-409C-BE32-E72D297353CC}">
              <c16:uniqueId val="{00000006-1B55-4A40-90F0-C515255605DB}"/>
            </c:ext>
          </c:extLst>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4.91</c:v>
                </c:pt>
                <c:pt idx="2">
                  <c:v>#N/A</c:v>
                </c:pt>
                <c:pt idx="3">
                  <c:v>4.5</c:v>
                </c:pt>
                <c:pt idx="4">
                  <c:v>#N/A</c:v>
                </c:pt>
                <c:pt idx="5">
                  <c:v>4.3099999999999996</c:v>
                </c:pt>
                <c:pt idx="6">
                  <c:v>#N/A</c:v>
                </c:pt>
                <c:pt idx="7">
                  <c:v>4.2300000000000004</c:v>
                </c:pt>
                <c:pt idx="8">
                  <c:v>#N/A</c:v>
                </c:pt>
                <c:pt idx="9">
                  <c:v>4.53</c:v>
                </c:pt>
              </c:numCache>
            </c:numRef>
          </c:val>
          <c:extLst>
            <c:ext xmlns:c16="http://schemas.microsoft.com/office/drawing/2014/chart" uri="{C3380CC4-5D6E-409C-BE32-E72D297353CC}">
              <c16:uniqueId val="{00000007-1B55-4A40-90F0-C515255605D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6.67</c:v>
                </c:pt>
                <c:pt idx="2">
                  <c:v>#N/A</c:v>
                </c:pt>
                <c:pt idx="3">
                  <c:v>6.65</c:v>
                </c:pt>
                <c:pt idx="4">
                  <c:v>#N/A</c:v>
                </c:pt>
                <c:pt idx="5">
                  <c:v>6.21</c:v>
                </c:pt>
                <c:pt idx="6">
                  <c:v>#N/A</c:v>
                </c:pt>
                <c:pt idx="7">
                  <c:v>5.97</c:v>
                </c:pt>
                <c:pt idx="8">
                  <c:v>#N/A</c:v>
                </c:pt>
                <c:pt idx="9">
                  <c:v>6.65</c:v>
                </c:pt>
              </c:numCache>
            </c:numRef>
          </c:val>
          <c:extLst>
            <c:ext xmlns:c16="http://schemas.microsoft.com/office/drawing/2014/chart" uri="{C3380CC4-5D6E-409C-BE32-E72D297353CC}">
              <c16:uniqueId val="{00000008-1B55-4A40-90F0-C515255605DB}"/>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8.4600000000000009</c:v>
                </c:pt>
                <c:pt idx="2">
                  <c:v>#N/A</c:v>
                </c:pt>
                <c:pt idx="3">
                  <c:v>9.15</c:v>
                </c:pt>
                <c:pt idx="4">
                  <c:v>#N/A</c:v>
                </c:pt>
                <c:pt idx="5">
                  <c:v>8.84</c:v>
                </c:pt>
                <c:pt idx="6">
                  <c:v>#N/A</c:v>
                </c:pt>
                <c:pt idx="7">
                  <c:v>8.65</c:v>
                </c:pt>
                <c:pt idx="8">
                  <c:v>#N/A</c:v>
                </c:pt>
                <c:pt idx="9">
                  <c:v>8.7799999999999994</c:v>
                </c:pt>
              </c:numCache>
            </c:numRef>
          </c:val>
          <c:extLst>
            <c:ext xmlns:c16="http://schemas.microsoft.com/office/drawing/2014/chart" uri="{C3380CC4-5D6E-409C-BE32-E72D297353CC}">
              <c16:uniqueId val="{00000009-1B55-4A40-90F0-C515255605DB}"/>
            </c:ext>
          </c:extLst>
        </c:ser>
        <c:dLbls>
          <c:showLegendKey val="0"/>
          <c:showVal val="0"/>
          <c:showCatName val="0"/>
          <c:showSerName val="0"/>
          <c:showPercent val="0"/>
          <c:showBubbleSize val="0"/>
        </c:dLbls>
        <c:gapWidth val="150"/>
        <c:overlap val="100"/>
        <c:axId val="518906392"/>
        <c:axId val="518906776"/>
      </c:barChart>
      <c:catAx>
        <c:axId val="518906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18906776"/>
        <c:crosses val="autoZero"/>
        <c:auto val="1"/>
        <c:lblAlgn val="ctr"/>
        <c:lblOffset val="100"/>
        <c:tickLblSkip val="1"/>
        <c:tickMarkSkip val="1"/>
        <c:noMultiLvlLbl val="0"/>
      </c:catAx>
      <c:valAx>
        <c:axId val="518906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189063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2688</c:v>
                </c:pt>
                <c:pt idx="5">
                  <c:v>2647</c:v>
                </c:pt>
                <c:pt idx="8">
                  <c:v>2952</c:v>
                </c:pt>
                <c:pt idx="11">
                  <c:v>3095</c:v>
                </c:pt>
                <c:pt idx="14">
                  <c:v>3105</c:v>
                </c:pt>
              </c:numCache>
            </c:numRef>
          </c:val>
          <c:extLst>
            <c:ext xmlns:c16="http://schemas.microsoft.com/office/drawing/2014/chart" uri="{C3380CC4-5D6E-409C-BE32-E72D297353CC}">
              <c16:uniqueId val="{00000000-608D-4F49-9E00-F8EA63D1E66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08D-4F49-9E00-F8EA63D1E66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82</c:v>
                </c:pt>
                <c:pt idx="3">
                  <c:v>116</c:v>
                </c:pt>
                <c:pt idx="6">
                  <c:v>155</c:v>
                </c:pt>
                <c:pt idx="9">
                  <c:v>169</c:v>
                </c:pt>
                <c:pt idx="12">
                  <c:v>193</c:v>
                </c:pt>
              </c:numCache>
            </c:numRef>
          </c:val>
          <c:extLst>
            <c:ext xmlns:c16="http://schemas.microsoft.com/office/drawing/2014/chart" uri="{C3380CC4-5D6E-409C-BE32-E72D297353CC}">
              <c16:uniqueId val="{00000002-608D-4F49-9E00-F8EA63D1E66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0</c:v>
                </c:pt>
                <c:pt idx="3">
                  <c:v>1</c:v>
                </c:pt>
                <c:pt idx="6">
                  <c:v>1</c:v>
                </c:pt>
                <c:pt idx="9">
                  <c:v>1</c:v>
                </c:pt>
                <c:pt idx="12">
                  <c:v>1</c:v>
                </c:pt>
              </c:numCache>
            </c:numRef>
          </c:val>
          <c:extLst>
            <c:ext xmlns:c16="http://schemas.microsoft.com/office/drawing/2014/chart" uri="{C3380CC4-5D6E-409C-BE32-E72D297353CC}">
              <c16:uniqueId val="{00000003-608D-4F49-9E00-F8EA63D1E66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945</c:v>
                </c:pt>
                <c:pt idx="3">
                  <c:v>906</c:v>
                </c:pt>
                <c:pt idx="6">
                  <c:v>908</c:v>
                </c:pt>
                <c:pt idx="9">
                  <c:v>958</c:v>
                </c:pt>
                <c:pt idx="12">
                  <c:v>987</c:v>
                </c:pt>
              </c:numCache>
            </c:numRef>
          </c:val>
          <c:extLst>
            <c:ext xmlns:c16="http://schemas.microsoft.com/office/drawing/2014/chart" uri="{C3380CC4-5D6E-409C-BE32-E72D297353CC}">
              <c16:uniqueId val="{00000004-608D-4F49-9E00-F8EA63D1E66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08D-4F49-9E00-F8EA63D1E66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08D-4F49-9E00-F8EA63D1E66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2714</c:v>
                </c:pt>
                <c:pt idx="3">
                  <c:v>2899</c:v>
                </c:pt>
                <c:pt idx="6">
                  <c:v>3050</c:v>
                </c:pt>
                <c:pt idx="9">
                  <c:v>2991</c:v>
                </c:pt>
                <c:pt idx="12">
                  <c:v>3036</c:v>
                </c:pt>
              </c:numCache>
            </c:numRef>
          </c:val>
          <c:extLst>
            <c:ext xmlns:c16="http://schemas.microsoft.com/office/drawing/2014/chart" uri="{C3380CC4-5D6E-409C-BE32-E72D297353CC}">
              <c16:uniqueId val="{00000007-608D-4F49-9E00-F8EA63D1E66A}"/>
            </c:ext>
          </c:extLst>
        </c:ser>
        <c:dLbls>
          <c:showLegendKey val="0"/>
          <c:showVal val="0"/>
          <c:showCatName val="0"/>
          <c:showSerName val="0"/>
          <c:showPercent val="0"/>
          <c:showBubbleSize val="0"/>
        </c:dLbls>
        <c:gapWidth val="100"/>
        <c:overlap val="100"/>
        <c:axId val="519997960"/>
        <c:axId val="5088692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1053</c:v>
                </c:pt>
                <c:pt idx="2">
                  <c:v>#N/A</c:v>
                </c:pt>
                <c:pt idx="3">
                  <c:v>#N/A</c:v>
                </c:pt>
                <c:pt idx="4">
                  <c:v>1275</c:v>
                </c:pt>
                <c:pt idx="5">
                  <c:v>#N/A</c:v>
                </c:pt>
                <c:pt idx="6">
                  <c:v>#N/A</c:v>
                </c:pt>
                <c:pt idx="7">
                  <c:v>1162</c:v>
                </c:pt>
                <c:pt idx="8">
                  <c:v>#N/A</c:v>
                </c:pt>
                <c:pt idx="9">
                  <c:v>#N/A</c:v>
                </c:pt>
                <c:pt idx="10">
                  <c:v>1024</c:v>
                </c:pt>
                <c:pt idx="11">
                  <c:v>#N/A</c:v>
                </c:pt>
                <c:pt idx="12">
                  <c:v>#N/A</c:v>
                </c:pt>
                <c:pt idx="13">
                  <c:v>1112</c:v>
                </c:pt>
                <c:pt idx="14">
                  <c:v>#N/A</c:v>
                </c:pt>
              </c:numCache>
            </c:numRef>
          </c:val>
          <c:smooth val="0"/>
          <c:extLst>
            <c:ext xmlns:c16="http://schemas.microsoft.com/office/drawing/2014/chart" uri="{C3380CC4-5D6E-409C-BE32-E72D297353CC}">
              <c16:uniqueId val="{00000008-608D-4F49-9E00-F8EA63D1E66A}"/>
            </c:ext>
          </c:extLst>
        </c:ser>
        <c:dLbls>
          <c:showLegendKey val="0"/>
          <c:showVal val="0"/>
          <c:showCatName val="0"/>
          <c:showSerName val="0"/>
          <c:showPercent val="0"/>
          <c:showBubbleSize val="0"/>
        </c:dLbls>
        <c:marker val="1"/>
        <c:smooth val="0"/>
        <c:axId val="519997960"/>
        <c:axId val="508869216"/>
      </c:lineChart>
      <c:catAx>
        <c:axId val="519997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08869216"/>
        <c:crosses val="autoZero"/>
        <c:auto val="1"/>
        <c:lblAlgn val="ctr"/>
        <c:lblOffset val="100"/>
        <c:tickLblSkip val="1"/>
        <c:tickMarkSkip val="1"/>
        <c:noMultiLvlLbl val="0"/>
      </c:catAx>
      <c:valAx>
        <c:axId val="508869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19997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31591</c:v>
                </c:pt>
                <c:pt idx="5">
                  <c:v>32461</c:v>
                </c:pt>
                <c:pt idx="8">
                  <c:v>33590</c:v>
                </c:pt>
                <c:pt idx="11">
                  <c:v>33672</c:v>
                </c:pt>
                <c:pt idx="14">
                  <c:v>33035</c:v>
                </c:pt>
              </c:numCache>
            </c:numRef>
          </c:val>
          <c:extLst>
            <c:ext xmlns:c16="http://schemas.microsoft.com/office/drawing/2014/chart" uri="{C3380CC4-5D6E-409C-BE32-E72D297353CC}">
              <c16:uniqueId val="{00000000-50A7-46D2-8B49-E592A7A87FA8}"/>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111</c:v>
                </c:pt>
                <c:pt idx="5">
                  <c:v>172</c:v>
                </c:pt>
                <c:pt idx="8">
                  <c:v>316</c:v>
                </c:pt>
                <c:pt idx="11">
                  <c:v>296</c:v>
                </c:pt>
                <c:pt idx="14">
                  <c:v>268</c:v>
                </c:pt>
              </c:numCache>
            </c:numRef>
          </c:val>
          <c:extLst>
            <c:ext xmlns:c16="http://schemas.microsoft.com/office/drawing/2014/chart" uri="{C3380CC4-5D6E-409C-BE32-E72D297353CC}">
              <c16:uniqueId val="{00000001-50A7-46D2-8B49-E592A7A87FA8}"/>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14431</c:v>
                </c:pt>
                <c:pt idx="5">
                  <c:v>15562</c:v>
                </c:pt>
                <c:pt idx="8">
                  <c:v>16480</c:v>
                </c:pt>
                <c:pt idx="11">
                  <c:v>17189</c:v>
                </c:pt>
                <c:pt idx="14">
                  <c:v>17218</c:v>
                </c:pt>
              </c:numCache>
            </c:numRef>
          </c:val>
          <c:extLst>
            <c:ext xmlns:c16="http://schemas.microsoft.com/office/drawing/2014/chart" uri="{C3380CC4-5D6E-409C-BE32-E72D297353CC}">
              <c16:uniqueId val="{00000002-50A7-46D2-8B49-E592A7A87FA8}"/>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0A7-46D2-8B49-E592A7A87FA8}"/>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0A7-46D2-8B49-E592A7A87FA8}"/>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0A7-46D2-8B49-E592A7A87FA8}"/>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3208</c:v>
                </c:pt>
                <c:pt idx="3">
                  <c:v>2819</c:v>
                </c:pt>
                <c:pt idx="6">
                  <c:v>2611</c:v>
                </c:pt>
                <c:pt idx="9">
                  <c:v>2386</c:v>
                </c:pt>
                <c:pt idx="12">
                  <c:v>2364</c:v>
                </c:pt>
              </c:numCache>
            </c:numRef>
          </c:val>
          <c:extLst>
            <c:ext xmlns:c16="http://schemas.microsoft.com/office/drawing/2014/chart" uri="{C3380CC4-5D6E-409C-BE32-E72D297353CC}">
              <c16:uniqueId val="{00000006-50A7-46D2-8B49-E592A7A87FA8}"/>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754</c:v>
                </c:pt>
                <c:pt idx="3">
                  <c:v>1061</c:v>
                </c:pt>
                <c:pt idx="6">
                  <c:v>1204</c:v>
                </c:pt>
                <c:pt idx="9">
                  <c:v>1053</c:v>
                </c:pt>
                <c:pt idx="12">
                  <c:v>847</c:v>
                </c:pt>
              </c:numCache>
            </c:numRef>
          </c:val>
          <c:extLst>
            <c:ext xmlns:c16="http://schemas.microsoft.com/office/drawing/2014/chart" uri="{C3380CC4-5D6E-409C-BE32-E72D297353CC}">
              <c16:uniqueId val="{00000007-50A7-46D2-8B49-E592A7A87FA8}"/>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12576</c:v>
                </c:pt>
                <c:pt idx="3">
                  <c:v>12124</c:v>
                </c:pt>
                <c:pt idx="6">
                  <c:v>12172</c:v>
                </c:pt>
                <c:pt idx="9">
                  <c:v>11872</c:v>
                </c:pt>
                <c:pt idx="12">
                  <c:v>11758</c:v>
                </c:pt>
              </c:numCache>
            </c:numRef>
          </c:val>
          <c:extLst>
            <c:ext xmlns:c16="http://schemas.microsoft.com/office/drawing/2014/chart" uri="{C3380CC4-5D6E-409C-BE32-E72D297353CC}">
              <c16:uniqueId val="{00000008-50A7-46D2-8B49-E592A7A87FA8}"/>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9-50A7-46D2-8B49-E592A7A87FA8}"/>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31192</c:v>
                </c:pt>
                <c:pt idx="3">
                  <c:v>31459</c:v>
                </c:pt>
                <c:pt idx="6">
                  <c:v>31428</c:v>
                </c:pt>
                <c:pt idx="9">
                  <c:v>30794</c:v>
                </c:pt>
                <c:pt idx="12">
                  <c:v>28746</c:v>
                </c:pt>
              </c:numCache>
            </c:numRef>
          </c:val>
          <c:extLst>
            <c:ext xmlns:c16="http://schemas.microsoft.com/office/drawing/2014/chart" uri="{C3380CC4-5D6E-409C-BE32-E72D297353CC}">
              <c16:uniqueId val="{0000000A-50A7-46D2-8B49-E592A7A87FA8}"/>
            </c:ext>
          </c:extLst>
        </c:ser>
        <c:dLbls>
          <c:showLegendKey val="0"/>
          <c:showVal val="0"/>
          <c:showCatName val="0"/>
          <c:showSerName val="0"/>
          <c:showPercent val="0"/>
          <c:showBubbleSize val="0"/>
        </c:dLbls>
        <c:gapWidth val="100"/>
        <c:overlap val="100"/>
        <c:axId val="519975576"/>
        <c:axId val="5199759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1599</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50A7-46D2-8B49-E592A7A87FA8}"/>
            </c:ext>
          </c:extLst>
        </c:ser>
        <c:dLbls>
          <c:showLegendKey val="0"/>
          <c:showVal val="0"/>
          <c:showCatName val="0"/>
          <c:showSerName val="0"/>
          <c:showPercent val="0"/>
          <c:showBubbleSize val="0"/>
        </c:dLbls>
        <c:marker val="1"/>
        <c:smooth val="0"/>
        <c:axId val="519975576"/>
        <c:axId val="519975968"/>
      </c:lineChart>
      <c:catAx>
        <c:axId val="519975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19975968"/>
        <c:crosses val="autoZero"/>
        <c:auto val="1"/>
        <c:lblAlgn val="ctr"/>
        <c:lblOffset val="100"/>
        <c:tickLblSkip val="1"/>
        <c:tickMarkSkip val="1"/>
        <c:noMultiLvlLbl val="0"/>
      </c:catAx>
      <c:valAx>
        <c:axId val="519975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19975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4312</c:v>
                </c:pt>
                <c:pt idx="1">
                  <c:v>4336</c:v>
                </c:pt>
                <c:pt idx="2">
                  <c:v>4359</c:v>
                </c:pt>
              </c:numCache>
            </c:numRef>
          </c:val>
          <c:extLst>
            <c:ext xmlns:c16="http://schemas.microsoft.com/office/drawing/2014/chart" uri="{C3380CC4-5D6E-409C-BE32-E72D297353CC}">
              <c16:uniqueId val="{00000000-2D86-463D-B22B-C3E1194A8C08}"/>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2802</c:v>
                </c:pt>
                <c:pt idx="1">
                  <c:v>2569</c:v>
                </c:pt>
                <c:pt idx="2">
                  <c:v>2076</c:v>
                </c:pt>
              </c:numCache>
            </c:numRef>
          </c:val>
          <c:extLst>
            <c:ext xmlns:c16="http://schemas.microsoft.com/office/drawing/2014/chart" uri="{C3380CC4-5D6E-409C-BE32-E72D297353CC}">
              <c16:uniqueId val="{00000001-2D86-463D-B22B-C3E1194A8C08}"/>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10781</c:v>
                </c:pt>
                <c:pt idx="1">
                  <c:v>11651</c:v>
                </c:pt>
                <c:pt idx="2">
                  <c:v>12057</c:v>
                </c:pt>
              </c:numCache>
            </c:numRef>
          </c:val>
          <c:extLst>
            <c:ext xmlns:c16="http://schemas.microsoft.com/office/drawing/2014/chart" uri="{C3380CC4-5D6E-409C-BE32-E72D297353CC}">
              <c16:uniqueId val="{00000002-2D86-463D-B22B-C3E1194A8C08}"/>
            </c:ext>
          </c:extLst>
        </c:ser>
        <c:dLbls>
          <c:showLegendKey val="0"/>
          <c:showVal val="0"/>
          <c:showCatName val="0"/>
          <c:showSerName val="0"/>
          <c:showPercent val="0"/>
          <c:showBubbleSize val="0"/>
        </c:dLbls>
        <c:gapWidth val="120"/>
        <c:overlap val="100"/>
        <c:axId val="519977144"/>
        <c:axId val="519975184"/>
      </c:barChart>
      <c:catAx>
        <c:axId val="519977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519975184"/>
        <c:crosses val="autoZero"/>
        <c:auto val="1"/>
        <c:lblAlgn val="ctr"/>
        <c:lblOffset val="100"/>
        <c:tickLblSkip val="1"/>
        <c:tickMarkSkip val="1"/>
        <c:noMultiLvlLbl val="0"/>
      </c:catAx>
      <c:valAx>
        <c:axId val="519975184"/>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519977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一般会計の元利償還金は、</a:t>
          </a:r>
          <a:r>
            <a:rPr kumimoji="1" lang="ja-JP" altLang="en-US" sz="1100">
              <a:solidFill>
                <a:schemeClr val="dk1"/>
              </a:solidFill>
              <a:effectLst/>
              <a:latin typeface="+mn-lt"/>
              <a:ea typeface="+mn-ea"/>
              <a:cs typeface="+mn-cs"/>
            </a:rPr>
            <a:t>緊急防災減災事業債や過疎債の償還</a:t>
          </a:r>
          <a:r>
            <a:rPr kumimoji="1" lang="ja-JP" altLang="ja-JP" sz="1100">
              <a:solidFill>
                <a:schemeClr val="dk1"/>
              </a:solidFill>
              <a:effectLst/>
              <a:latin typeface="+mn-lt"/>
              <a:ea typeface="+mn-ea"/>
              <a:cs typeface="+mn-cs"/>
            </a:rPr>
            <a:t>の影響等により前年度に比べ</a:t>
          </a:r>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百万円の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となっている。今後は令和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年度以降に借り入れた災害復旧事業債の償還が開始されることから、高水準で推移すると予想される。　</a:t>
          </a:r>
          <a:endParaRPr lang="ja-JP" altLang="ja-JP" sz="1400">
            <a:effectLst/>
          </a:endParaRPr>
        </a:p>
        <a:p>
          <a:r>
            <a:rPr kumimoji="1" lang="ja-JP" altLang="ja-JP" sz="1100">
              <a:solidFill>
                <a:schemeClr val="dk1"/>
              </a:solidFill>
              <a:effectLst/>
              <a:latin typeface="+mn-lt"/>
              <a:ea typeface="+mn-ea"/>
              <a:cs typeface="+mn-cs"/>
            </a:rPr>
            <a:t>　公営企業における地方債の償還に対する繰入金は水道事業</a:t>
          </a:r>
          <a:r>
            <a:rPr kumimoji="1" lang="ja-JP" altLang="en-US" sz="1100">
              <a:solidFill>
                <a:schemeClr val="dk1"/>
              </a:solidFill>
              <a:effectLst/>
              <a:latin typeface="+mn-lt"/>
              <a:ea typeface="+mn-ea"/>
              <a:cs typeface="+mn-cs"/>
            </a:rPr>
            <a:t>は減となっているものの、</a:t>
          </a:r>
          <a:r>
            <a:rPr kumimoji="1" lang="ja-JP" altLang="ja-JP" sz="1100">
              <a:solidFill>
                <a:schemeClr val="dk1"/>
              </a:solidFill>
              <a:effectLst/>
              <a:latin typeface="+mn-lt"/>
              <a:ea typeface="+mn-ea"/>
              <a:cs typeface="+mn-cs"/>
            </a:rPr>
            <a:t>下水道事業</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増となっており、全体としては、</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百万円の増となっている。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現在行っている災害復旧事業に伴い、償還額の増による数値の悪化は避けられない状況であるため、今後は事業の選択をするとともに、交付税措置のある起債の活用に努める。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当該数値無し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一般会計等に係る地方債の現在高は、緊急自然災害防止対策事業債等が増加したものの、災害復旧事業債や臨時財政対策債を繰上償還したことにより</a:t>
          </a:r>
          <a:r>
            <a:rPr kumimoji="1" lang="en-US" altLang="ja-JP" sz="1100">
              <a:solidFill>
                <a:schemeClr val="dk1"/>
              </a:solidFill>
              <a:effectLst/>
              <a:latin typeface="+mn-lt"/>
              <a:ea typeface="+mn-ea"/>
              <a:cs typeface="+mn-cs"/>
            </a:rPr>
            <a:t>2,048</a:t>
          </a:r>
          <a:r>
            <a:rPr kumimoji="1" lang="ja-JP" altLang="ja-JP" sz="1100">
              <a:solidFill>
                <a:schemeClr val="dk1"/>
              </a:solidFill>
              <a:effectLst/>
              <a:latin typeface="+mn-lt"/>
              <a:ea typeface="+mn-ea"/>
              <a:cs typeface="+mn-cs"/>
            </a:rPr>
            <a:t>百万円減となった。その他についても前年度より減となっており、将来負担額は</a:t>
          </a:r>
          <a:r>
            <a:rPr kumimoji="1" lang="en-US" altLang="ja-JP" sz="1100">
              <a:solidFill>
                <a:schemeClr val="dk1"/>
              </a:solidFill>
              <a:effectLst/>
              <a:latin typeface="+mn-lt"/>
              <a:ea typeface="+mn-ea"/>
              <a:cs typeface="+mn-cs"/>
            </a:rPr>
            <a:t>2,390</a:t>
          </a:r>
          <a:r>
            <a:rPr kumimoji="1" lang="ja-JP" altLang="ja-JP" sz="1100">
              <a:solidFill>
                <a:schemeClr val="dk1"/>
              </a:solidFill>
              <a:effectLst/>
              <a:latin typeface="+mn-lt"/>
              <a:ea typeface="+mn-ea"/>
              <a:cs typeface="+mn-cs"/>
            </a:rPr>
            <a:t>百万円減少している。</a:t>
          </a:r>
          <a:endParaRPr lang="ja-JP" altLang="ja-JP" sz="1400">
            <a:effectLst/>
          </a:endParaRPr>
        </a:p>
        <a:p>
          <a:r>
            <a:rPr kumimoji="1" lang="ja-JP" altLang="ja-JP" sz="1100">
              <a:solidFill>
                <a:schemeClr val="dk1"/>
              </a:solidFill>
              <a:effectLst/>
              <a:latin typeface="+mn-lt"/>
              <a:ea typeface="+mn-ea"/>
              <a:cs typeface="+mn-cs"/>
            </a:rPr>
            <a:t>　充当可能基金はふるさと応援寄付金による地域振興基金の積立増等により、</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百万円増と</a:t>
          </a:r>
          <a:r>
            <a:rPr kumimoji="1" lang="ja-JP" altLang="en-US" sz="1100">
              <a:solidFill>
                <a:schemeClr val="dk1"/>
              </a:solidFill>
              <a:effectLst/>
              <a:latin typeface="+mn-lt"/>
              <a:ea typeface="+mn-ea"/>
              <a:cs typeface="+mn-cs"/>
            </a:rPr>
            <a:t>なったものの、基準財政需要額算入見込み額は地方債現在高に対する今後の交付税算入見込額</a:t>
          </a:r>
          <a:r>
            <a:rPr kumimoji="1" lang="ja-JP" altLang="ja-JP" sz="1100">
              <a:solidFill>
                <a:schemeClr val="dk1"/>
              </a:solidFill>
              <a:effectLst/>
              <a:latin typeface="+mn-lt"/>
              <a:ea typeface="+mn-ea"/>
              <a:cs typeface="+mn-cs"/>
            </a:rPr>
            <a:t>等</a:t>
          </a:r>
          <a:r>
            <a:rPr kumimoji="1" lang="ja-JP" altLang="en-US" sz="1100">
              <a:solidFill>
                <a:schemeClr val="dk1"/>
              </a:solidFill>
              <a:effectLst/>
              <a:latin typeface="+mn-lt"/>
              <a:ea typeface="+mn-ea"/>
              <a:cs typeface="+mn-cs"/>
            </a:rPr>
            <a:t>の減により</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637</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今後は災害復旧事業債の借入に伴い、将来負担比率の増が見込まれるため、その他の事業については投資事業を厳密に精査し、起債額の抑制に努めつつ、基金の適切な一括運用の運用益により減債基金への積立等を行い後年度の償還に備え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福岡県朝倉市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en-US" sz="1100">
              <a:solidFill>
                <a:schemeClr val="dk1"/>
              </a:solidFill>
              <a:effectLst/>
              <a:latin typeface="+mn-lt"/>
              <a:ea typeface="+mn-ea"/>
              <a:cs typeface="+mn-cs"/>
            </a:rPr>
            <a:t>　ふるさと納税寄附金等を地域振興基金に積み立てほか、森林整備のための譲与税を森林環境譲与税基金へ積み立てたことによる増があるものの、繰上償還の財源として減債基金を取り崩したほか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庁舎建設事業等に活用するため公共施設等整備基金を取り崩したことが基金全体の減の主な要因である。</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災害からの復旧・復興は今後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程度かかることが予想され、その間多額の一般財源が必要となる見込みである。また、復旧が終息に向かえば現在凍結している大型事業の再開も予定している。よって、今後基金の取崩しが増加することが考えられる。</a:t>
          </a:r>
          <a:endParaRPr lang="ja-JP" altLang="ja-JP" sz="1400">
            <a:effectLst/>
          </a:endParaRPr>
        </a:p>
        <a:p>
          <a:r>
            <a:rPr kumimoji="1" lang="ja-JP" altLang="ja-JP" sz="1100">
              <a:solidFill>
                <a:schemeClr val="dk1"/>
              </a:solidFill>
              <a:effectLst/>
              <a:latin typeface="+mn-lt"/>
              <a:ea typeface="+mn-ea"/>
              <a:cs typeface="+mn-cs"/>
            </a:rPr>
            <a:t>　ふるさと応援寄附金への取り組みや、交付税措置のある起債の活用等、可能な限り財源の確保に努めるとともに、最小限の支出となるように事業を精査していく。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・地域振興基金　　　　　</a:t>
          </a:r>
          <a:r>
            <a:rPr lang="ja-JP" altLang="ja-JP" sz="1100">
              <a:solidFill>
                <a:schemeClr val="dk1"/>
              </a:solidFill>
              <a:effectLst/>
              <a:latin typeface="+mn-lt"/>
              <a:ea typeface="+mn-ea"/>
              <a:cs typeface="+mn-cs"/>
            </a:rPr>
            <a:t>地域振興の促進と事業の円滑な実施を図るため</a:t>
          </a:r>
          <a:endParaRPr lang="ja-JP" altLang="ja-JP" sz="1400">
            <a:effectLst/>
          </a:endParaRPr>
        </a:p>
        <a:p>
          <a:r>
            <a:rPr kumimoji="1" lang="ja-JP" altLang="ja-JP" sz="1100">
              <a:solidFill>
                <a:schemeClr val="dk1"/>
              </a:solidFill>
              <a:effectLst/>
              <a:latin typeface="+mn-lt"/>
              <a:ea typeface="+mn-ea"/>
              <a:cs typeface="+mn-cs"/>
            </a:rPr>
            <a:t>　・公共施設等整備基金　　</a:t>
          </a:r>
          <a:r>
            <a:rPr lang="ja-JP" altLang="ja-JP" sz="1100">
              <a:solidFill>
                <a:schemeClr val="dk1"/>
              </a:solidFill>
              <a:effectLst/>
              <a:latin typeface="+mn-lt"/>
              <a:ea typeface="+mn-ea"/>
              <a:cs typeface="+mn-cs"/>
            </a:rPr>
            <a:t>朝倉市における教育施設、庁舎施設、福祉施設その他公共施設の整備に資するため</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・まちづくり振興基金　　</a:t>
          </a:r>
          <a:r>
            <a:rPr lang="ja-JP" altLang="en-US" sz="1100">
              <a:effectLst/>
              <a:latin typeface="游ゴシック 本文"/>
            </a:rPr>
            <a:t>市民の連帯の強化及び市民主体による地域振興を図り、明るく豊かなまちづくりに資するため</a:t>
          </a:r>
          <a:endParaRPr lang="ja-JP" altLang="ja-JP" sz="1100">
            <a:effectLst/>
            <a:latin typeface="游ゴシック 本文"/>
          </a:endParaRPr>
        </a:p>
        <a:p>
          <a:r>
            <a:rPr kumimoji="1" lang="ja-JP" altLang="ja-JP" sz="1100">
              <a:solidFill>
                <a:schemeClr val="dk1"/>
              </a:solidFill>
              <a:effectLst/>
              <a:latin typeface="+mn-lt"/>
              <a:ea typeface="+mn-ea"/>
              <a:cs typeface="+mn-cs"/>
            </a:rPr>
            <a:t>　・</a:t>
          </a:r>
          <a:r>
            <a:rPr lang="ja-JP" altLang="en-US">
              <a:effectLst/>
            </a:rPr>
            <a:t>水源かん養基金</a:t>
          </a:r>
          <a:r>
            <a:rPr kumimoji="1" lang="ja-JP" altLang="ja-JP" sz="1100">
              <a:solidFill>
                <a:schemeClr val="dk1"/>
              </a:solidFill>
              <a:effectLst/>
              <a:latin typeface="+mn-lt"/>
              <a:ea typeface="+mn-ea"/>
              <a:cs typeface="+mn-cs"/>
            </a:rPr>
            <a:t>　</a:t>
          </a:r>
          <a:r>
            <a:rPr lang="ja-JP" altLang="en-US" sz="1100">
              <a:effectLst/>
              <a:latin typeface="游ゴシック 本文"/>
            </a:rPr>
            <a:t>水源地域における水源かん養機能の向上及び水質保全を図る事業に要する経費に充てるため</a:t>
          </a:r>
          <a:endParaRPr lang="ja-JP" altLang="ja-JP" sz="1100">
            <a:effectLst/>
            <a:latin typeface="游ゴシック 本文"/>
          </a:endParaRPr>
        </a:p>
        <a:p>
          <a:r>
            <a:rPr lang="ja-JP" altLang="ja-JP" sz="1100">
              <a:solidFill>
                <a:schemeClr val="dk1"/>
              </a:solidFill>
              <a:effectLst/>
              <a:latin typeface="+mn-lt"/>
              <a:ea typeface="+mn-ea"/>
              <a:cs typeface="+mn-cs"/>
            </a:rPr>
            <a:t>　・</a:t>
          </a:r>
          <a:r>
            <a:rPr lang="ja-JP" altLang="en-US">
              <a:effectLst/>
            </a:rPr>
            <a:t>地域交通体系整備基金　地域交通体系の整備と、第</a:t>
          </a:r>
          <a:r>
            <a:rPr lang="en-US" altLang="ja-JP">
              <a:effectLst/>
            </a:rPr>
            <a:t>3</a:t>
          </a:r>
          <a:r>
            <a:rPr lang="ja-JP" altLang="en-US">
              <a:effectLst/>
            </a:rPr>
            <a:t>セクターによる甘木鉄道の経営に資するため</a:t>
          </a:r>
          <a:endParaRPr lang="ja-JP" altLang="ja-JP" sz="1400">
            <a:effectLst/>
          </a:endParaRPr>
        </a:p>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・地域振興基金　　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年度に受け入れたふるさと応援寄附金を地方創生等の事業や返礼品等の経費に充当するため約</a:t>
          </a:r>
          <a:r>
            <a:rPr kumimoji="1" lang="en-US" altLang="ja-JP" sz="1100">
              <a:solidFill>
                <a:schemeClr val="dk1"/>
              </a:solidFill>
              <a:effectLst/>
              <a:latin typeface="+mn-lt"/>
              <a:ea typeface="+mn-ea"/>
              <a:cs typeface="+mn-cs"/>
            </a:rPr>
            <a:t>23.2</a:t>
          </a:r>
          <a:r>
            <a:rPr kumimoji="1" lang="ja-JP" altLang="ja-JP" sz="1100">
              <a:solidFill>
                <a:schemeClr val="dk1"/>
              </a:solidFill>
              <a:effectLst/>
              <a:latin typeface="+mn-lt"/>
              <a:ea typeface="+mn-ea"/>
              <a:cs typeface="+mn-cs"/>
            </a:rPr>
            <a:t>億円を取り崩した一方で、令</a:t>
          </a:r>
          <a:endParaRPr lang="ja-JP" altLang="ja-JP" sz="1400">
            <a:effectLst/>
          </a:endParaRPr>
        </a:p>
        <a:p>
          <a:r>
            <a:rPr kumimoji="1" lang="ja-JP" altLang="ja-JP" sz="1100">
              <a:solidFill>
                <a:schemeClr val="dk1"/>
              </a:solidFill>
              <a:effectLst/>
              <a:latin typeface="+mn-lt"/>
              <a:ea typeface="+mn-ea"/>
              <a:cs typeface="+mn-cs"/>
            </a:rPr>
            <a:t>　　　　　　　　　　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年度のふるさと応援寄附金等約</a:t>
          </a:r>
          <a:r>
            <a:rPr kumimoji="1" lang="en-US" altLang="ja-JP" sz="1100">
              <a:solidFill>
                <a:schemeClr val="dk1"/>
              </a:solidFill>
              <a:effectLst/>
              <a:latin typeface="+mn-lt"/>
              <a:ea typeface="+mn-ea"/>
              <a:cs typeface="+mn-cs"/>
            </a:rPr>
            <a:t>29.3</a:t>
          </a:r>
          <a:r>
            <a:rPr kumimoji="1" lang="ja-JP" altLang="ja-JP" sz="1100">
              <a:solidFill>
                <a:schemeClr val="dk1"/>
              </a:solidFill>
              <a:effectLst/>
              <a:latin typeface="+mn-lt"/>
              <a:ea typeface="+mn-ea"/>
              <a:cs typeface="+mn-cs"/>
            </a:rPr>
            <a:t>億円を積み立てたことにより増加している。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・公共施設等整備基金　　今後の職員用</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の更新</a:t>
          </a:r>
          <a:r>
            <a:rPr kumimoji="1" lang="ja-JP" altLang="en-US" sz="1100">
              <a:solidFill>
                <a:schemeClr val="dk1"/>
              </a:solidFill>
              <a:effectLst/>
              <a:latin typeface="+mn-lt"/>
              <a:ea typeface="+mn-ea"/>
              <a:cs typeface="+mn-cs"/>
            </a:rPr>
            <a:t>等のため約</a:t>
          </a:r>
          <a:r>
            <a:rPr kumimoji="1" lang="en-US" altLang="ja-JP" sz="1100">
              <a:solidFill>
                <a:schemeClr val="dk1"/>
              </a:solidFill>
              <a:effectLst/>
              <a:latin typeface="+mn-lt"/>
              <a:ea typeface="+mn-ea"/>
              <a:cs typeface="+mn-cs"/>
            </a:rPr>
            <a:t>0.9</a:t>
          </a:r>
          <a:r>
            <a:rPr kumimoji="1" lang="ja-JP" altLang="en-US" sz="1100">
              <a:solidFill>
                <a:schemeClr val="dk1"/>
              </a:solidFill>
              <a:effectLst/>
              <a:latin typeface="+mn-lt"/>
              <a:ea typeface="+mn-ea"/>
              <a:cs typeface="+mn-cs"/>
            </a:rPr>
            <a:t>億円積み立てたものの、庁舎建設事業等に活用するため</a:t>
          </a:r>
          <a:r>
            <a:rPr kumimoji="1" lang="ja-JP" altLang="ja-JP" sz="1100">
              <a:solidFill>
                <a:schemeClr val="dk1"/>
              </a:solidFill>
              <a:effectLst/>
              <a:latin typeface="+mn-lt"/>
              <a:ea typeface="+mn-ea"/>
              <a:cs typeface="+mn-cs"/>
            </a:rPr>
            <a:t>約</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億円の</a:t>
          </a:r>
          <a:r>
            <a:rPr kumimoji="1" lang="ja-JP" altLang="en-US" sz="1100">
              <a:solidFill>
                <a:schemeClr val="dk1"/>
              </a:solidFill>
              <a:effectLst/>
              <a:latin typeface="+mn-lt"/>
              <a:ea typeface="+mn-ea"/>
              <a:cs typeface="+mn-cs"/>
            </a:rPr>
            <a:t>取崩</a:t>
          </a:r>
          <a:r>
            <a:rPr kumimoji="1" lang="ja-JP" altLang="ja-JP" sz="1100">
              <a:solidFill>
                <a:schemeClr val="dk1"/>
              </a:solidFill>
              <a:effectLst/>
              <a:latin typeface="+mn-lt"/>
              <a:ea typeface="+mn-ea"/>
              <a:cs typeface="+mn-cs"/>
            </a:rPr>
            <a:t>を行ったため</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・地域振興基金　　多様化する地域のニーズに対応するための各種事業に必要な財源として、計画的に積立を行う。</a:t>
          </a:r>
          <a:endParaRPr lang="ja-JP" altLang="ja-JP" sz="1400">
            <a:effectLst/>
          </a:endParaRPr>
        </a:p>
        <a:p>
          <a:r>
            <a:rPr kumimoji="1" lang="ja-JP" altLang="ja-JP" sz="1100">
              <a:solidFill>
                <a:schemeClr val="dk1"/>
              </a:solidFill>
              <a:effectLst/>
              <a:latin typeface="+mn-lt"/>
              <a:ea typeface="+mn-ea"/>
              <a:cs typeface="+mn-cs"/>
            </a:rPr>
            <a:t>　・公共施設等整備基金　　施設の老朽化対応に加え、概ね５年に１度のＰＣ更新や、情報システムの更新に多額の費用を要するため、計画的に積立を行う。</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取崩しが不要であったことに加えて、災害寄附金等を積み立てたことにより前年度と比較して増となった。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も災害復旧事業を行う必要があるが、特別交付税や寄付金等の財源確保が難しいことから、財源として財政調整基金に依存することが想定される。歳出の抑制や新たな財源の確保に努め、財政調整基金の取崩しを最低限に抑え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u="sng">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繰上償還の財源として取崩しを実施したため前年度と比較して減となった。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今後災害復旧事業債</a:t>
          </a:r>
          <a:r>
            <a:rPr kumimoji="1" lang="ja-JP" altLang="en-US" sz="1100">
              <a:solidFill>
                <a:schemeClr val="dk1"/>
              </a:solidFill>
              <a:effectLst/>
              <a:latin typeface="+mn-lt"/>
              <a:ea typeface="+mn-ea"/>
              <a:cs typeface="+mn-cs"/>
            </a:rPr>
            <a:t>や庁舎建設</a:t>
          </a:r>
          <a:r>
            <a:rPr kumimoji="1" lang="ja-JP" altLang="ja-JP" sz="1100">
              <a:solidFill>
                <a:schemeClr val="dk1"/>
              </a:solidFill>
              <a:effectLst/>
              <a:latin typeface="+mn-lt"/>
              <a:ea typeface="+mn-ea"/>
              <a:cs typeface="+mn-cs"/>
            </a:rPr>
            <a:t>等の</a:t>
          </a:r>
          <a:r>
            <a:rPr kumimoji="1" lang="ja-JP" altLang="en-US" sz="1100">
              <a:solidFill>
                <a:schemeClr val="dk1"/>
              </a:solidFill>
              <a:effectLst/>
              <a:latin typeface="+mn-lt"/>
              <a:ea typeface="+mn-ea"/>
              <a:cs typeface="+mn-cs"/>
            </a:rPr>
            <a:t>大型事業が予定されており</a:t>
          </a:r>
          <a:r>
            <a:rPr kumimoji="1" lang="ja-JP" altLang="ja-JP" sz="1100">
              <a:solidFill>
                <a:schemeClr val="dk1"/>
              </a:solidFill>
              <a:effectLst/>
              <a:latin typeface="+mn-lt"/>
              <a:ea typeface="+mn-ea"/>
              <a:cs typeface="+mn-cs"/>
            </a:rPr>
            <a:t>起債の償還が増加するため、将来負担を少しでも削減できるよう計画的に繰上償還等を行うための財源として活用する。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福岡県朝倉市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50,903
50,056
246.71
38,660,000
37,319,467
1,036,347
15,561,287
28,745,639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財政力指数は</a:t>
          </a:r>
          <a:r>
            <a:rPr kumimoji="1" lang="en-US" altLang="ja-JP" sz="1100" b="0" i="0" u="none" strike="noStrike" kern="0" cap="none" spc="0" normalizeH="0" baseline="0" noProof="0">
              <a:ln>
                <a:noFill/>
              </a:ln>
              <a:solidFill>
                <a:prstClr val="black"/>
              </a:solidFill>
              <a:effectLst/>
              <a:uLnTx/>
              <a:uFillTx/>
              <a:latin typeface="+mn-lt"/>
              <a:ea typeface="+mn-ea"/>
              <a:cs typeface="+mn-cs"/>
            </a:rPr>
            <a:t>0.51</a:t>
          </a:r>
          <a:r>
            <a:rPr kumimoji="1" lang="ja-JP" altLang="ja-JP" sz="1100" b="0" i="0" u="none" strike="noStrike" kern="0" cap="none" spc="0" normalizeH="0" baseline="0" noProof="0">
              <a:ln>
                <a:noFill/>
              </a:ln>
              <a:solidFill>
                <a:prstClr val="black"/>
              </a:solidFill>
              <a:effectLst/>
              <a:uLnTx/>
              <a:uFillTx/>
              <a:latin typeface="+mn-lt"/>
              <a:ea typeface="+mn-ea"/>
              <a:cs typeface="+mn-cs"/>
            </a:rPr>
            <a:t>で、昨年と変わらず類似団体と全国平均を上回っているが、決して高い数値ではなく依然として財政状況は弱い状況である。今後、企業誘致の推進などによる法人市民税、固定資産税、個人市民税の増収を図り、併せて徴収率の強化に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157843</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30043"/>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72770</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157843</xdr:rowOff>
    </xdr:from>
    <xdr:to>
      <xdr:col>24</xdr:col>
      <xdr:colOff>12700</xdr:colOff>
      <xdr:row>36</xdr:row>
      <xdr:rowOff>157843</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39</xdr:row>
      <xdr:rowOff>57150</xdr:rowOff>
    </xdr:from>
    <xdr:to>
      <xdr:col>23</xdr:col>
      <xdr:colOff>133350</xdr:colOff>
      <xdr:row>39</xdr:row>
      <xdr:rowOff>91622</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6743700"/>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48277</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76200</xdr:rowOff>
    </xdr:from>
    <xdr:to>
      <xdr:col>23</xdr:col>
      <xdr:colOff>184150</xdr:colOff>
      <xdr:row>41</xdr:row>
      <xdr:rowOff>6350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159657</xdr:rowOff>
    </xdr:from>
    <xdr:to>
      <xdr:col>19</xdr:col>
      <xdr:colOff>133350</xdr:colOff>
      <xdr:row>39</xdr:row>
      <xdr:rowOff>57150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66747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110672</xdr:rowOff>
    </xdr:from>
    <xdr:to>
      <xdr:col>19</xdr:col>
      <xdr:colOff>184150</xdr:colOff>
      <xdr:row>41</xdr:row>
      <xdr:rowOff>40822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25599</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055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159657</xdr:rowOff>
    </xdr:from>
    <xdr:to>
      <xdr:col>15</xdr:col>
      <xdr:colOff>82550</xdr:colOff>
      <xdr:row>38</xdr:row>
      <xdr:rowOff>159657</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667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38</xdr:row>
      <xdr:rowOff>143328</xdr:rowOff>
    </xdr:from>
    <xdr:to>
      <xdr:col>15</xdr:col>
      <xdr:colOff>133350</xdr:colOff>
      <xdr:row>39</xdr:row>
      <xdr:rowOff>73478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665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58255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159657</xdr:rowOff>
    </xdr:from>
    <xdr:to>
      <xdr:col>11</xdr:col>
      <xdr:colOff>31750</xdr:colOff>
      <xdr:row>38</xdr:row>
      <xdr:rowOff>159657</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667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6350</xdr:rowOff>
    </xdr:from>
    <xdr:to>
      <xdr:col>11</xdr:col>
      <xdr:colOff>82550</xdr:colOff>
      <xdr:row>39</xdr:row>
      <xdr:rowOff>107950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92727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40822</xdr:rowOff>
    </xdr:from>
    <xdr:to>
      <xdr:col>7</xdr:col>
      <xdr:colOff>31750</xdr:colOff>
      <xdr:row>39</xdr:row>
      <xdr:rowOff>142422</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127199</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40822</xdr:rowOff>
    </xdr:from>
    <xdr:to>
      <xdr:col>23</xdr:col>
      <xdr:colOff>184150</xdr:colOff>
      <xdr:row>39</xdr:row>
      <xdr:rowOff>142422</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672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38</xdr:row>
      <xdr:rowOff>57349</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57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6350</xdr:rowOff>
    </xdr:from>
    <xdr:to>
      <xdr:col>19</xdr:col>
      <xdr:colOff>184150</xdr:colOff>
      <xdr:row>39</xdr:row>
      <xdr:rowOff>107950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118127</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108857</xdr:rowOff>
    </xdr:from>
    <xdr:to>
      <xdr:col>15</xdr:col>
      <xdr:colOff>133350</xdr:colOff>
      <xdr:row>39</xdr:row>
      <xdr:rowOff>39007</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49184</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108857</xdr:rowOff>
    </xdr:from>
    <xdr:to>
      <xdr:col>11</xdr:col>
      <xdr:colOff>82550</xdr:colOff>
      <xdr:row>39</xdr:row>
      <xdr:rowOff>39007</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49184</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108857</xdr:rowOff>
    </xdr:from>
    <xdr:to>
      <xdr:col>7</xdr:col>
      <xdr:colOff>31750</xdr:colOff>
      <xdr:row>39</xdr:row>
      <xdr:rowOff>39007</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49184</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経常収支比率は前年度比</a:t>
          </a:r>
          <a:r>
            <a:rPr kumimoji="1" lang="en-US" altLang="ja-JP" sz="1100" b="0" i="0" u="none" strike="noStrike" kern="0" cap="none" spc="0" normalizeH="0" baseline="0" noProof="0">
              <a:ln>
                <a:noFill/>
              </a:ln>
              <a:solidFill>
                <a:prstClr val="black"/>
              </a:solidFill>
              <a:effectLst/>
              <a:uLnTx/>
              <a:uFillTx/>
              <a:latin typeface="+mn-lt"/>
              <a:ea typeface="+mn-ea"/>
              <a:cs typeface="+mn-cs"/>
            </a:rPr>
            <a:t>5.9</a:t>
          </a:r>
          <a:r>
            <a:rPr kumimoji="1" lang="ja-JP" altLang="ja-JP" sz="1100" b="0" i="0" u="none" strike="noStrike" kern="0" cap="none" spc="0" normalizeH="0" baseline="0" noProof="0">
              <a:ln>
                <a:noFill/>
              </a:ln>
              <a:solidFill>
                <a:prstClr val="black"/>
              </a:solidFill>
              <a:effectLst/>
              <a:uLnTx/>
              <a:uFillTx/>
              <a:latin typeface="+mn-lt"/>
              <a:ea typeface="+mn-ea"/>
              <a:cs typeface="+mn-cs"/>
            </a:rPr>
            <a:t>ポイント</a:t>
          </a:r>
          <a:r>
            <a:rPr kumimoji="1" lang="ja-JP" altLang="en-US" sz="1100" b="0" i="0" u="none" strike="noStrike" kern="0" cap="none" spc="0" normalizeH="0" baseline="0" noProof="0">
              <a:ln>
                <a:noFill/>
              </a:ln>
              <a:solidFill>
                <a:prstClr val="black"/>
              </a:solidFill>
              <a:effectLst/>
              <a:uLnTx/>
              <a:uFillTx/>
              <a:latin typeface="+mn-lt"/>
              <a:ea typeface="+mn-ea"/>
              <a:cs typeface="+mn-cs"/>
            </a:rPr>
            <a:t>増</a:t>
          </a:r>
          <a:r>
            <a:rPr kumimoji="1" lang="ja-JP" altLang="ja-JP" sz="1100" b="0" i="0" u="none" strike="noStrike" kern="0" cap="none" spc="0" normalizeH="0" baseline="0" noProof="0">
              <a:ln>
                <a:noFill/>
              </a:ln>
              <a:solidFill>
                <a:prstClr val="black"/>
              </a:solidFill>
              <a:effectLst/>
              <a:uLnTx/>
              <a:uFillTx/>
              <a:latin typeface="+mn-lt"/>
              <a:ea typeface="+mn-ea"/>
              <a:cs typeface="+mn-cs"/>
            </a:rPr>
            <a:t>の</a:t>
          </a:r>
          <a:r>
            <a:rPr kumimoji="1" lang="en-US" altLang="ja-JP" sz="1100" b="0" i="0" u="none" strike="noStrike" kern="0" cap="none" spc="0" normalizeH="0" baseline="0" noProof="0">
              <a:ln>
                <a:noFill/>
              </a:ln>
              <a:solidFill>
                <a:prstClr val="black"/>
              </a:solidFill>
              <a:effectLst/>
              <a:uLnTx/>
              <a:uFillTx/>
              <a:latin typeface="+mn-lt"/>
              <a:ea typeface="+mn-ea"/>
              <a:cs typeface="+mn-cs"/>
            </a:rPr>
            <a:t>92.2</a:t>
          </a:r>
          <a:r>
            <a:rPr kumimoji="1" lang="ja-JP" altLang="ja-JP" sz="1100" b="0" i="0" u="none" strike="noStrike" kern="0" cap="none" spc="0" normalizeH="0" baseline="0" noProof="0">
              <a:ln>
                <a:noFill/>
              </a:ln>
              <a:solidFill>
                <a:prstClr val="black"/>
              </a:solidFill>
              <a:effectLst/>
              <a:uLnTx/>
              <a:uFillTx/>
              <a:latin typeface="+mn-lt"/>
              <a:ea typeface="+mn-ea"/>
              <a:cs typeface="+mn-cs"/>
            </a:rPr>
            <a:t>％となった。</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これは、</a:t>
          </a:r>
          <a:r>
            <a:rPr kumimoji="1" lang="ja-JP" altLang="en-US" sz="1100" b="0" i="0" u="none" strike="noStrike" kern="0" cap="none" spc="0" normalizeH="0" baseline="0" noProof="0">
              <a:ln>
                <a:noFill/>
              </a:ln>
              <a:solidFill>
                <a:prstClr val="black"/>
              </a:solidFill>
              <a:effectLst/>
              <a:uLnTx/>
              <a:uFillTx/>
              <a:latin typeface="+mn-lt"/>
              <a:ea typeface="+mn-ea"/>
              <a:cs typeface="+mn-cs"/>
            </a:rPr>
            <a:t>分子（歳出）の物件費や補助費の増加に加え、分母（歳入）の普通交付税や臨時財政対策債の縮小による影響が主な要因となる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今後</a:t>
          </a:r>
          <a:r>
            <a:rPr kumimoji="1" lang="ja-JP" altLang="en-US" sz="1100" b="0" i="0" u="none" strike="noStrike" kern="0" cap="none" spc="0" normalizeH="0" baseline="0" noProof="0">
              <a:ln>
                <a:noFill/>
              </a:ln>
              <a:solidFill>
                <a:prstClr val="black"/>
              </a:solidFill>
              <a:effectLst/>
              <a:uLnTx/>
              <a:uFillTx/>
              <a:latin typeface="+mn-lt"/>
              <a:ea typeface="+mn-ea"/>
              <a:cs typeface="+mn-cs"/>
            </a:rPr>
            <a:t>も</a:t>
          </a:r>
          <a:r>
            <a:rPr kumimoji="1" lang="ja-JP" altLang="ja-JP" sz="1100" b="0" i="0" u="none" strike="noStrike" kern="0" cap="none" spc="0" normalizeH="0" baseline="0" noProof="0">
              <a:ln>
                <a:noFill/>
              </a:ln>
              <a:solidFill>
                <a:prstClr val="black"/>
              </a:solidFill>
              <a:effectLst/>
              <a:uLnTx/>
              <a:uFillTx/>
              <a:latin typeface="+mn-lt"/>
              <a:ea typeface="+mn-ea"/>
              <a:cs typeface="+mn-cs"/>
            </a:rPr>
            <a:t>災害復旧事業</a:t>
          </a:r>
          <a:r>
            <a:rPr kumimoji="1" lang="ja-JP" altLang="en-US" sz="1100" b="0" i="0" u="none" strike="noStrike" kern="0" cap="none" spc="0" normalizeH="0" baseline="0" noProof="0">
              <a:ln>
                <a:noFill/>
              </a:ln>
              <a:solidFill>
                <a:prstClr val="black"/>
              </a:solidFill>
              <a:effectLst/>
              <a:uLnTx/>
              <a:uFillTx/>
              <a:latin typeface="+mn-lt"/>
              <a:ea typeface="+mn-ea"/>
              <a:cs typeface="+mn-cs"/>
            </a:rPr>
            <a:t>債の償還による公債費</a:t>
          </a:r>
          <a:r>
            <a:rPr kumimoji="1" lang="ja-JP" altLang="ja-JP" sz="1100" b="0" i="0" u="none" strike="noStrike" kern="0" cap="none" spc="0" normalizeH="0" baseline="0" noProof="0">
              <a:ln>
                <a:noFill/>
              </a:ln>
              <a:solidFill>
                <a:prstClr val="black"/>
              </a:solidFill>
              <a:effectLst/>
              <a:uLnTx/>
              <a:uFillTx/>
              <a:latin typeface="+mn-lt"/>
              <a:ea typeface="+mn-ea"/>
              <a:cs typeface="+mn-cs"/>
            </a:rPr>
            <a:t>が増えることから、</a:t>
          </a:r>
          <a:r>
            <a:rPr kumimoji="1" lang="ja-JP" altLang="en-US" sz="1100" b="0" i="0" u="none" strike="noStrike" kern="0" cap="none" spc="0" normalizeH="0" baseline="0" noProof="0">
              <a:ln>
                <a:noFill/>
              </a:ln>
              <a:solidFill>
                <a:prstClr val="black"/>
              </a:solidFill>
              <a:effectLst/>
              <a:uLnTx/>
              <a:uFillTx/>
              <a:latin typeface="+mn-lt"/>
              <a:ea typeface="+mn-ea"/>
              <a:cs typeface="+mn-cs"/>
            </a:rPr>
            <a:t>積極的な繰上償還を行うとともに、行政評価による事業の廃止・縮小に取り組む。</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44027</xdr:rowOff>
    </xdr:from>
    <xdr:to>
      <xdr:col>23</xdr:col>
      <xdr:colOff>133350</xdr:colOff>
      <xdr:row>67</xdr:row>
      <xdr:rowOff>63923</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59577"/>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36000</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52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63923</xdr:rowOff>
    </xdr:from>
    <xdr:to>
      <xdr:col>24</xdr:col>
      <xdr:colOff>12700</xdr:colOff>
      <xdr:row>67</xdr:row>
      <xdr:rowOff>63923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55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130404</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0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44027</xdr:rowOff>
    </xdr:from>
    <xdr:to>
      <xdr:col>24</xdr:col>
      <xdr:colOff>12700</xdr:colOff>
      <xdr:row>59</xdr:row>
      <xdr:rowOff>44027</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5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38946</xdr:rowOff>
    </xdr:from>
    <xdr:to>
      <xdr:col>23</xdr:col>
      <xdr:colOff>133350</xdr:colOff>
      <xdr:row>63</xdr:row>
      <xdr:rowOff>170604</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0497396"/>
          <a:ext cx="838200" cy="474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104157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87630</xdr:rowOff>
    </xdr:from>
    <xdr:to>
      <xdr:col>23</xdr:col>
      <xdr:colOff>184150</xdr:colOff>
      <xdr:row>64</xdr:row>
      <xdr:rowOff>17780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38946</xdr:rowOff>
    </xdr:from>
    <xdr:to>
      <xdr:col>19</xdr:col>
      <xdr:colOff>133350</xdr:colOff>
      <xdr:row>64</xdr:row>
      <xdr:rowOff>23283</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3225800" y="10497396"/>
          <a:ext cx="889000" cy="49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1694</xdr:rowOff>
    </xdr:from>
    <xdr:to>
      <xdr:col>19</xdr:col>
      <xdr:colOff>184150</xdr:colOff>
      <xdr:row>62</xdr:row>
      <xdr:rowOff>103294</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63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88071</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71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74083</xdr:rowOff>
    </xdr:from>
    <xdr:to>
      <xdr:col>15</xdr:col>
      <xdr:colOff>82550</xdr:colOff>
      <xdr:row>64</xdr:row>
      <xdr:rowOff>23283</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087543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111760</xdr:rowOff>
    </xdr:from>
    <xdr:to>
      <xdr:col>15</xdr:col>
      <xdr:colOff>133350</xdr:colOff>
      <xdr:row>64</xdr:row>
      <xdr:rowOff>41910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52087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100754</xdr:rowOff>
    </xdr:from>
    <xdr:to>
      <xdr:col>11</xdr:col>
      <xdr:colOff>31750</xdr:colOff>
      <xdr:row>63</xdr:row>
      <xdr:rowOff>74083</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a:off x="1447800" y="10730654"/>
          <a:ext cx="8890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168063</xdr:rowOff>
    </xdr:from>
    <xdr:to>
      <xdr:col>11</xdr:col>
      <xdr:colOff>82550</xdr:colOff>
      <xdr:row>64</xdr:row>
      <xdr:rowOff>98213</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96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82990</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105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119804</xdr:rowOff>
    </xdr:from>
    <xdr:to>
      <xdr:col>7</xdr:col>
      <xdr:colOff>31750</xdr:colOff>
      <xdr:row>64</xdr:row>
      <xdr:rowOff>49954</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92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34731</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119804</xdr:rowOff>
    </xdr:from>
    <xdr:to>
      <xdr:col>23</xdr:col>
      <xdr:colOff>184150</xdr:colOff>
      <xdr:row>64</xdr:row>
      <xdr:rowOff>49954</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91881</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89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159596</xdr:rowOff>
    </xdr:from>
    <xdr:to>
      <xdr:col>19</xdr:col>
      <xdr:colOff>184150</xdr:colOff>
      <xdr:row>61</xdr:row>
      <xdr:rowOff>89746</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99923</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215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143933</xdr:rowOff>
    </xdr:from>
    <xdr:to>
      <xdr:col>15</xdr:col>
      <xdr:colOff>133350</xdr:colOff>
      <xdr:row>64</xdr:row>
      <xdr:rowOff>74083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58860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23283</xdr:rowOff>
    </xdr:from>
    <xdr:to>
      <xdr:col>11</xdr:col>
      <xdr:colOff>82550</xdr:colOff>
      <xdr:row>63</xdr:row>
      <xdr:rowOff>124883</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135060</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49954</xdr:rowOff>
    </xdr:from>
    <xdr:to>
      <xdr:col>7</xdr:col>
      <xdr:colOff>31750</xdr:colOff>
      <xdr:row>62</xdr:row>
      <xdr:rowOff>151554</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161731</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44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[193,329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人件費は、</a:t>
          </a:r>
          <a:r>
            <a:rPr kumimoji="1" lang="ja-JP" altLang="ja-JP" sz="1100" b="0" i="0" u="none" strike="noStrike" kern="0" cap="none" spc="0" normalizeH="0" baseline="0" noProof="0">
              <a:ln>
                <a:noFill/>
              </a:ln>
              <a:solidFill>
                <a:prstClr val="black"/>
              </a:solidFill>
              <a:effectLst/>
              <a:uLnTx/>
              <a:uFillTx/>
              <a:latin typeface="+mn-lt"/>
              <a:ea typeface="+mn-ea"/>
              <a:cs typeface="+mn-cs"/>
            </a:rPr>
            <a:t>九州北部豪雨災害等の関連事業対応、</a:t>
          </a:r>
          <a:r>
            <a:rPr kumimoji="1" lang="ja-JP" altLang="en-US" sz="1100" b="0" i="0" u="none" strike="noStrike" kern="0" cap="none" spc="0" normalizeH="0" baseline="0" noProof="0">
              <a:ln>
                <a:noFill/>
              </a:ln>
              <a:solidFill>
                <a:prstClr val="black"/>
              </a:solidFill>
              <a:effectLst/>
              <a:uLnTx/>
              <a:uFillTx/>
              <a:latin typeface="+mn-lt"/>
              <a:ea typeface="+mn-ea"/>
              <a:cs typeface="+mn-cs"/>
            </a:rPr>
            <a:t>会計年度任用職員の処遇改善の影響で増加傾向にある。</a:t>
          </a:r>
          <a:r>
            <a:rPr kumimoji="1" lang="ja-JP" altLang="ja-JP" sz="1100" b="0" i="0" u="none" strike="noStrike" kern="0" cap="none" spc="0" normalizeH="0" baseline="0" noProof="0">
              <a:ln>
                <a:noFill/>
              </a:ln>
              <a:solidFill>
                <a:prstClr val="black"/>
              </a:solidFill>
              <a:effectLst/>
              <a:uLnTx/>
              <a:uFillTx/>
              <a:latin typeface="+mn-lt"/>
              <a:ea typeface="+mn-ea"/>
              <a:cs typeface="+mn-cs"/>
            </a:rPr>
            <a:t>また、物件費においても、</a:t>
          </a:r>
          <a:r>
            <a:rPr kumimoji="1" lang="ja-JP" altLang="en-US" sz="1100" b="0" i="0" u="none" strike="noStrike" kern="0" cap="none" spc="0" normalizeH="0" baseline="0" noProof="0">
              <a:ln>
                <a:noFill/>
              </a:ln>
              <a:solidFill>
                <a:prstClr val="black"/>
              </a:solidFill>
              <a:effectLst/>
              <a:uLnTx/>
              <a:uFillTx/>
              <a:latin typeface="+mn-lt"/>
              <a:ea typeface="+mn-ea"/>
              <a:cs typeface="+mn-cs"/>
            </a:rPr>
            <a:t>システム更新経費</a:t>
          </a:r>
          <a:r>
            <a:rPr kumimoji="1" lang="ja-JP" altLang="ja-JP" sz="1100" b="0" i="0" u="none" strike="noStrike" kern="0" cap="none" spc="0" normalizeH="0" baseline="0" noProof="0">
              <a:ln>
                <a:noFill/>
              </a:ln>
              <a:solidFill>
                <a:prstClr val="black"/>
              </a:solidFill>
              <a:effectLst/>
              <a:uLnTx/>
              <a:uFillTx/>
              <a:latin typeface="+mn-lt"/>
              <a:ea typeface="+mn-ea"/>
              <a:cs typeface="+mn-cs"/>
            </a:rPr>
            <a:t>や令和元年以降のふるさと応援寄付金の増に伴う必要経費の増により平成</a:t>
          </a:r>
          <a:r>
            <a:rPr kumimoji="1" lang="en-US" altLang="ja-JP" sz="1100" b="0" i="0" u="none" strike="noStrike" kern="0" cap="none" spc="0" normalizeH="0" baseline="0" noProof="0">
              <a:ln>
                <a:noFill/>
              </a:ln>
              <a:solidFill>
                <a:prstClr val="black"/>
              </a:solidFill>
              <a:effectLst/>
              <a:uLnTx/>
              <a:uFillTx/>
              <a:latin typeface="+mn-lt"/>
              <a:ea typeface="+mn-ea"/>
              <a:cs typeface="+mn-cs"/>
            </a:rPr>
            <a:t>29</a:t>
          </a:r>
          <a:r>
            <a:rPr kumimoji="1" lang="ja-JP" altLang="ja-JP" sz="1100" b="0" i="0" u="none" strike="noStrike" kern="0" cap="none" spc="0" normalizeH="0" baseline="0" noProof="0">
              <a:ln>
                <a:noFill/>
              </a:ln>
              <a:solidFill>
                <a:prstClr val="black"/>
              </a:solidFill>
              <a:effectLst/>
              <a:uLnTx/>
              <a:uFillTx/>
              <a:latin typeface="+mn-lt"/>
              <a:ea typeface="+mn-ea"/>
              <a:cs typeface="+mn-cs"/>
            </a:rPr>
            <a:t>年度以降、類似団体平均を上回る数値となっている。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今後も災害復旧事業を継続して行う必要があり、人件費・物件費の大幅な減額は見込まれないものの、職員定数の計画の見直しや災害復旧事業の精査等を行い最大限の適正化を図る。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34865</xdr:rowOff>
    </xdr:from>
    <xdr:to>
      <xdr:col>23</xdr:col>
      <xdr:colOff>133350</xdr:colOff>
      <xdr:row>89</xdr:row>
      <xdr:rowOff>90199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22315"/>
          <a:ext cx="0" cy="14269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62276</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321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90199</xdr:rowOff>
    </xdr:from>
    <xdr:to>
      <xdr:col>24</xdr:col>
      <xdr:colOff>12700</xdr:colOff>
      <xdr:row>89</xdr:row>
      <xdr:rowOff>90199</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349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121242</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66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34865</xdr:rowOff>
    </xdr:from>
    <xdr:to>
      <xdr:col>24</xdr:col>
      <xdr:colOff>12700</xdr:colOff>
      <xdr:row>81</xdr:row>
      <xdr:rowOff>34865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2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40740</xdr:rowOff>
    </xdr:from>
    <xdr:to>
      <xdr:col>23</xdr:col>
      <xdr:colOff>133350</xdr:colOff>
      <xdr:row>84</xdr:row>
      <xdr:rowOff>149543</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442540"/>
          <a:ext cx="838200" cy="108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149686</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208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133159</xdr:rowOff>
    </xdr:from>
    <xdr:to>
      <xdr:col>23</xdr:col>
      <xdr:colOff>184150</xdr:colOff>
      <xdr:row>84</xdr:row>
      <xdr:rowOff>63309</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363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40740</xdr:rowOff>
    </xdr:from>
    <xdr:to>
      <xdr:col>19</xdr:col>
      <xdr:colOff>133350</xdr:colOff>
      <xdr:row>84</xdr:row>
      <xdr:rowOff>41577</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442540"/>
          <a:ext cx="88900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93988</xdr:rowOff>
    </xdr:from>
    <xdr:to>
      <xdr:col>19</xdr:col>
      <xdr:colOff>184150</xdr:colOff>
      <xdr:row>84</xdr:row>
      <xdr:rowOff>24138</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2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34315</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93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41577</xdr:rowOff>
    </xdr:from>
    <xdr:to>
      <xdr:col>15</xdr:col>
      <xdr:colOff>82550</xdr:colOff>
      <xdr:row>84</xdr:row>
      <xdr:rowOff>58468</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2336800" y="14443377"/>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140984</xdr:rowOff>
    </xdr:from>
    <xdr:to>
      <xdr:col>15</xdr:col>
      <xdr:colOff>133350</xdr:colOff>
      <xdr:row>83</xdr:row>
      <xdr:rowOff>71134</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9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81311</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96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25643</xdr:rowOff>
    </xdr:from>
    <xdr:to>
      <xdr:col>11</xdr:col>
      <xdr:colOff>31750</xdr:colOff>
      <xdr:row>84</xdr:row>
      <xdr:rowOff>58468</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427443"/>
          <a:ext cx="889000" cy="32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35647</xdr:rowOff>
    </xdr:from>
    <xdr:to>
      <xdr:col>11</xdr:col>
      <xdr:colOff>82550</xdr:colOff>
      <xdr:row>82</xdr:row>
      <xdr:rowOff>137247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09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147424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863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1504</xdr:rowOff>
    </xdr:from>
    <xdr:to>
      <xdr:col>7</xdr:col>
      <xdr:colOff>31750</xdr:colOff>
      <xdr:row>82</xdr:row>
      <xdr:rowOff>103104</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06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113281</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82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98743</xdr:rowOff>
    </xdr:from>
    <xdr:to>
      <xdr:col>23</xdr:col>
      <xdr:colOff>184150</xdr:colOff>
      <xdr:row>85</xdr:row>
      <xdr:rowOff>28893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50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70820</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47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161390</xdr:rowOff>
    </xdr:from>
    <xdr:to>
      <xdr:col>19</xdr:col>
      <xdr:colOff>184150</xdr:colOff>
      <xdr:row>84</xdr:row>
      <xdr:rowOff>91540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3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76317</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47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162227</xdr:rowOff>
    </xdr:from>
    <xdr:to>
      <xdr:col>15</xdr:col>
      <xdr:colOff>133350</xdr:colOff>
      <xdr:row>84</xdr:row>
      <xdr:rowOff>92377</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392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77154</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47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7668</xdr:rowOff>
    </xdr:from>
    <xdr:to>
      <xdr:col>11</xdr:col>
      <xdr:colOff>82550</xdr:colOff>
      <xdr:row>84</xdr:row>
      <xdr:rowOff>109268</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40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94045</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49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146293</xdr:rowOff>
    </xdr:from>
    <xdr:to>
      <xdr:col>7</xdr:col>
      <xdr:colOff>31750</xdr:colOff>
      <xdr:row>84</xdr:row>
      <xdr:rowOff>76443</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37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61220</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46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平成</a:t>
          </a:r>
          <a:r>
            <a:rPr kumimoji="1" lang="en-US" altLang="ja-JP" sz="1100" b="0" i="0" u="none" strike="noStrike" kern="0" cap="none" spc="0" normalizeH="0" baseline="0" noProof="0">
              <a:ln>
                <a:noFill/>
              </a:ln>
              <a:solidFill>
                <a:prstClr val="black"/>
              </a:solidFill>
              <a:effectLst/>
              <a:uLnTx/>
              <a:uFillTx/>
              <a:latin typeface="+mn-lt"/>
              <a:ea typeface="+mn-ea"/>
              <a:cs typeface="+mn-cs"/>
            </a:rPr>
            <a:t>28</a:t>
          </a:r>
          <a:r>
            <a:rPr kumimoji="1" lang="ja-JP" altLang="ja-JP" sz="1100" b="0" i="0" u="none" strike="noStrike" kern="0" cap="none" spc="0" normalizeH="0" baseline="0" noProof="0">
              <a:ln>
                <a:noFill/>
              </a:ln>
              <a:solidFill>
                <a:prstClr val="black"/>
              </a:solidFill>
              <a:effectLst/>
              <a:uLnTx/>
              <a:uFillTx/>
              <a:latin typeface="+mn-lt"/>
              <a:ea typeface="+mn-ea"/>
              <a:cs typeface="+mn-cs"/>
            </a:rPr>
            <a:t>年度に国家公務員の制度に準じて給与制度の総合的見直しを実施して以降、平成</a:t>
          </a:r>
          <a:r>
            <a:rPr kumimoji="1" lang="en-US" altLang="ja-JP" sz="1100" b="0" i="0" u="none" strike="noStrike" kern="0" cap="none" spc="0" normalizeH="0" baseline="0" noProof="0">
              <a:ln>
                <a:noFill/>
              </a:ln>
              <a:solidFill>
                <a:prstClr val="black"/>
              </a:solidFill>
              <a:effectLst/>
              <a:uLnTx/>
              <a:uFillTx/>
              <a:latin typeface="+mn-lt"/>
              <a:ea typeface="+mn-ea"/>
              <a:cs typeface="+mn-cs"/>
            </a:rPr>
            <a:t>29</a:t>
          </a:r>
          <a:r>
            <a:rPr kumimoji="1" lang="ja-JP" altLang="ja-JP" sz="1100" b="0" i="0" u="none" strike="noStrike" kern="0" cap="none" spc="0" normalizeH="0" baseline="0" noProof="0">
              <a:ln>
                <a:noFill/>
              </a:ln>
              <a:solidFill>
                <a:prstClr val="black"/>
              </a:solidFill>
              <a:effectLst/>
              <a:uLnTx/>
              <a:uFillTx/>
              <a:latin typeface="+mn-lt"/>
              <a:ea typeface="+mn-ea"/>
              <a:cs typeface="+mn-cs"/>
            </a:rPr>
            <a:t>年７月九州北部豪雨災害対応のために任期付職員を採用するなど、職員数が増加する中、採用・退職、経験年数に係る職員構成が変動しているが、数値は横ばいで推移している。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令和</a:t>
          </a:r>
          <a:r>
            <a:rPr kumimoji="1" lang="en-US" altLang="ja-JP" sz="1100" b="0" i="0" u="none" strike="noStrike" kern="0" cap="none" spc="0" normalizeH="0" baseline="0" noProof="0">
              <a:ln>
                <a:noFill/>
              </a:ln>
              <a:solidFill>
                <a:prstClr val="black"/>
              </a:solidFill>
              <a:effectLst/>
              <a:uLnTx/>
              <a:uFillTx/>
              <a:latin typeface="+mn-lt"/>
              <a:ea typeface="+mn-ea"/>
              <a:cs typeface="+mn-cs"/>
            </a:rPr>
            <a:t>4</a:t>
          </a:r>
          <a:r>
            <a:rPr kumimoji="1" lang="ja-JP" altLang="ja-JP" sz="1100" b="0" i="0" u="none" strike="noStrike" kern="0" cap="none" spc="0" normalizeH="0" baseline="0" noProof="0">
              <a:ln>
                <a:noFill/>
              </a:ln>
              <a:solidFill>
                <a:prstClr val="black"/>
              </a:solidFill>
              <a:effectLst/>
              <a:uLnTx/>
              <a:uFillTx/>
              <a:latin typeface="+mn-lt"/>
              <a:ea typeface="+mn-ea"/>
              <a:cs typeface="+mn-cs"/>
            </a:rPr>
            <a:t>年度も数値に増減はないが、引き続き、職員構成の変動による影響が生じるものと考えられる。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89</xdr:row>
      <xdr:rowOff>52614</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812157"/>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24691</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283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52614</xdr:rowOff>
    </xdr:from>
    <xdr:to>
      <xdr:col>81</xdr:col>
      <xdr:colOff>133350</xdr:colOff>
      <xdr:row>89</xdr:row>
      <xdr:rowOff>52614</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311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85271</xdr:rowOff>
    </xdr:from>
    <xdr:to>
      <xdr:col>81</xdr:col>
      <xdr:colOff>44450</xdr:colOff>
      <xdr:row>87</xdr:row>
      <xdr:rowOff>85271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6179800" y="1500142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135363</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5371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118836</xdr:rowOff>
    </xdr:from>
    <xdr:to>
      <xdr:col>81</xdr:col>
      <xdr:colOff>95250</xdr:colOff>
      <xdr:row>86</xdr:row>
      <xdr:rowOff>48986</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68036</xdr:rowOff>
    </xdr:from>
    <xdr:to>
      <xdr:col>77</xdr:col>
      <xdr:colOff>44450</xdr:colOff>
      <xdr:row>87</xdr:row>
      <xdr:rowOff>85271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5290800" y="1498418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50800</xdr:rowOff>
    </xdr:from>
    <xdr:to>
      <xdr:col>72</xdr:col>
      <xdr:colOff>203200</xdr:colOff>
      <xdr:row>87</xdr:row>
      <xdr:rowOff>68036</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4401800" y="14966950"/>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170543</xdr:rowOff>
    </xdr:from>
    <xdr:to>
      <xdr:col>73</xdr:col>
      <xdr:colOff>44450</xdr:colOff>
      <xdr:row>86</xdr:row>
      <xdr:rowOff>100693</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110870</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33564</xdr:rowOff>
    </xdr:from>
    <xdr:to>
      <xdr:col>68</xdr:col>
      <xdr:colOff>152400</xdr:colOff>
      <xdr:row>87</xdr:row>
      <xdr:rowOff>50800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a:off x="13512800" y="1494971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136071</xdr:rowOff>
    </xdr:from>
    <xdr:to>
      <xdr:col>68</xdr:col>
      <xdr:colOff>203200</xdr:colOff>
      <xdr:row>86</xdr:row>
      <xdr:rowOff>66221</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76398</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136071</xdr:rowOff>
    </xdr:from>
    <xdr:to>
      <xdr:col>64</xdr:col>
      <xdr:colOff>152400</xdr:colOff>
      <xdr:row>86</xdr:row>
      <xdr:rowOff>66221</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76398</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34471</xdr:rowOff>
    </xdr:from>
    <xdr:to>
      <xdr:col>81</xdr:col>
      <xdr:colOff>95250</xdr:colOff>
      <xdr:row>87</xdr:row>
      <xdr:rowOff>136071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6548</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922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34471</xdr:rowOff>
    </xdr:from>
    <xdr:to>
      <xdr:col>77</xdr:col>
      <xdr:colOff>95250</xdr:colOff>
      <xdr:row>87</xdr:row>
      <xdr:rowOff>136071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120848</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5036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17236</xdr:rowOff>
    </xdr:from>
    <xdr:to>
      <xdr:col>73</xdr:col>
      <xdr:colOff>44450</xdr:colOff>
      <xdr:row>87</xdr:row>
      <xdr:rowOff>118836</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93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103613</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501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0</xdr:rowOff>
    </xdr:from>
    <xdr:to>
      <xdr:col>68</xdr:col>
      <xdr:colOff>203200</xdr:colOff>
      <xdr:row>87</xdr:row>
      <xdr:rowOff>101600</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86377</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50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154214</xdr:rowOff>
    </xdr:from>
    <xdr:to>
      <xdr:col>64</xdr:col>
      <xdr:colOff>152400</xdr:colOff>
      <xdr:row>87</xdr:row>
      <xdr:rowOff>84364</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89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69141</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4985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mn-lt"/>
              <a:ea typeface="+mn-ea"/>
              <a:cs typeface="+mn-cs"/>
            </a:rPr>
            <a:t>　</a:t>
          </a:r>
          <a:r>
            <a:rPr kumimoji="1" lang="ja-JP" altLang="ja-JP" sz="1000" b="0" i="0" u="none" strike="noStrike" kern="0" cap="none" spc="0" normalizeH="0" baseline="0" noProof="0">
              <a:ln>
                <a:noFill/>
              </a:ln>
              <a:solidFill>
                <a:prstClr val="black"/>
              </a:solidFill>
              <a:effectLst/>
              <a:uLnTx/>
              <a:uFillTx/>
              <a:latin typeface="+mn-lt"/>
              <a:ea typeface="+mn-ea"/>
              <a:cs typeface="+mn-cs"/>
            </a:rPr>
            <a:t>平成</a:t>
          </a:r>
          <a:r>
            <a:rPr kumimoji="1" lang="en-US" altLang="ja-JP" sz="1000" b="0" i="0" u="none" strike="noStrike" kern="0" cap="none" spc="0" normalizeH="0" baseline="0" noProof="0">
              <a:ln>
                <a:noFill/>
              </a:ln>
              <a:solidFill>
                <a:prstClr val="black"/>
              </a:solidFill>
              <a:effectLst/>
              <a:uLnTx/>
              <a:uFillTx/>
              <a:latin typeface="+mn-lt"/>
              <a:ea typeface="+mn-ea"/>
              <a:cs typeface="+mn-cs"/>
            </a:rPr>
            <a:t>29</a:t>
          </a:r>
          <a:r>
            <a:rPr kumimoji="1" lang="ja-JP" altLang="ja-JP" sz="1000" b="0" i="0" u="none" strike="noStrike" kern="0" cap="none" spc="0" normalizeH="0" baseline="0" noProof="0">
              <a:ln>
                <a:noFill/>
              </a:ln>
              <a:solidFill>
                <a:prstClr val="black"/>
              </a:solidFill>
              <a:effectLst/>
              <a:uLnTx/>
              <a:uFillTx/>
              <a:latin typeface="+mn-lt"/>
              <a:ea typeface="+mn-ea"/>
              <a:cs typeface="+mn-cs"/>
            </a:rPr>
            <a:t>年</a:t>
          </a:r>
          <a:r>
            <a:rPr kumimoji="1" lang="en-US" altLang="ja-JP" sz="1000" b="0" i="0" u="none" strike="noStrike" kern="0" cap="none" spc="0" normalizeH="0" baseline="0" noProof="0">
              <a:ln>
                <a:noFill/>
              </a:ln>
              <a:solidFill>
                <a:prstClr val="black"/>
              </a:solidFill>
              <a:effectLst/>
              <a:uLnTx/>
              <a:uFillTx/>
              <a:latin typeface="+mn-lt"/>
              <a:ea typeface="+mn-ea"/>
              <a:cs typeface="+mn-cs"/>
            </a:rPr>
            <a:t>7</a:t>
          </a:r>
          <a:r>
            <a:rPr kumimoji="1" lang="ja-JP" altLang="ja-JP" sz="1000" b="0" i="0" u="none" strike="noStrike" kern="0" cap="none" spc="0" normalizeH="0" baseline="0" noProof="0">
              <a:ln>
                <a:noFill/>
              </a:ln>
              <a:solidFill>
                <a:prstClr val="black"/>
              </a:solidFill>
              <a:effectLst/>
              <a:uLnTx/>
              <a:uFillTx/>
              <a:latin typeface="+mn-lt"/>
              <a:ea typeface="+mn-ea"/>
              <a:cs typeface="+mn-cs"/>
            </a:rPr>
            <a:t>月の九州北部豪雨により、他の地方自治体等から職員派遣の支援を受けているものの、十分ではないため、一時的に職員定数の特例を設け、</a:t>
          </a:r>
          <a:r>
            <a:rPr kumimoji="1" lang="en-US" altLang="ja-JP" sz="1000" b="0" i="0" u="none" strike="noStrike" kern="0" cap="none" spc="0" normalizeH="0" baseline="0" noProof="0">
              <a:ln>
                <a:noFill/>
              </a:ln>
              <a:solidFill>
                <a:prstClr val="black"/>
              </a:solidFill>
              <a:effectLst/>
              <a:uLnTx/>
              <a:uFillTx/>
              <a:latin typeface="+mn-lt"/>
              <a:ea typeface="+mn-ea"/>
              <a:cs typeface="+mn-cs"/>
            </a:rPr>
            <a:t>100</a:t>
          </a:r>
          <a:r>
            <a:rPr kumimoji="1" lang="ja-JP" altLang="ja-JP" sz="1000" b="0" i="0" u="none" strike="noStrike" kern="0" cap="none" spc="0" normalizeH="0" baseline="0" noProof="0">
              <a:ln>
                <a:noFill/>
              </a:ln>
              <a:solidFill>
                <a:prstClr val="black"/>
              </a:solidFill>
              <a:effectLst/>
              <a:uLnTx/>
              <a:uFillTx/>
              <a:latin typeface="+mn-lt"/>
              <a:ea typeface="+mn-ea"/>
              <a:cs typeface="+mn-cs"/>
            </a:rPr>
            <a:t>人増員した。</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i="0" u="none" strike="noStrike" kern="0" cap="none" spc="0" normalizeH="0" baseline="0" noProof="0">
              <a:ln>
                <a:noFill/>
              </a:ln>
              <a:solidFill>
                <a:prstClr val="black"/>
              </a:solidFill>
              <a:effectLst/>
              <a:uLnTx/>
              <a:uFillTx/>
              <a:latin typeface="+mn-lt"/>
              <a:ea typeface="+mn-ea"/>
              <a:cs typeface="+mn-cs"/>
            </a:rPr>
            <a:t>　したがって、復旧・復興業務の目途が付くまでの間は、特例定数の範囲内で正規職員の増員採用や任期付職員の採用等を行い業務に対応しているところであり、一定数の職員増が見込まれる。</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i="0" u="none" strike="noStrike" kern="0" cap="none" spc="0" normalizeH="0" baseline="0" noProof="0">
              <a:ln>
                <a:noFill/>
              </a:ln>
              <a:solidFill>
                <a:prstClr val="black"/>
              </a:solidFill>
              <a:effectLst/>
              <a:uLnTx/>
              <a:uFillTx/>
              <a:latin typeface="+mn-lt"/>
              <a:ea typeface="+mn-ea"/>
              <a:cs typeface="+mn-cs"/>
            </a:rPr>
            <a:t>　このような状況において、令和</a:t>
          </a:r>
          <a:r>
            <a:rPr kumimoji="1" lang="en-US" altLang="ja-JP" sz="1000" b="0" i="0" u="none" strike="noStrike" kern="0" cap="none" spc="0" normalizeH="0" baseline="0" noProof="0">
              <a:ln>
                <a:noFill/>
              </a:ln>
              <a:solidFill>
                <a:prstClr val="black"/>
              </a:solidFill>
              <a:effectLst/>
              <a:uLnTx/>
              <a:uFillTx/>
              <a:latin typeface="+mn-lt"/>
              <a:ea typeface="+mn-ea"/>
              <a:cs typeface="+mn-cs"/>
            </a:rPr>
            <a:t>4</a:t>
          </a:r>
          <a:r>
            <a:rPr kumimoji="1" lang="ja-JP" altLang="ja-JP" sz="1000" b="0" i="0" u="none" strike="noStrike" kern="0" cap="none" spc="0" normalizeH="0" baseline="0" noProof="0">
              <a:ln>
                <a:noFill/>
              </a:ln>
              <a:solidFill>
                <a:prstClr val="black"/>
              </a:solidFill>
              <a:effectLst/>
              <a:uLnTx/>
              <a:uFillTx/>
              <a:latin typeface="+mn-lt"/>
              <a:ea typeface="+mn-ea"/>
              <a:cs typeface="+mn-cs"/>
            </a:rPr>
            <a:t>年</a:t>
          </a:r>
          <a:r>
            <a:rPr kumimoji="1" lang="en-US" altLang="ja-JP" sz="1000" b="0" i="0" u="none" strike="noStrike" kern="0" cap="none" spc="0" normalizeH="0" baseline="0" noProof="0">
              <a:ln>
                <a:noFill/>
              </a:ln>
              <a:solidFill>
                <a:prstClr val="black"/>
              </a:solidFill>
              <a:effectLst/>
              <a:uLnTx/>
              <a:uFillTx/>
              <a:latin typeface="+mn-lt"/>
              <a:ea typeface="+mn-ea"/>
              <a:cs typeface="+mn-cs"/>
            </a:rPr>
            <a:t>4</a:t>
          </a:r>
          <a:r>
            <a:rPr kumimoji="1" lang="ja-JP" altLang="ja-JP" sz="1000" b="0" i="0" u="none" strike="noStrike" kern="0" cap="none" spc="0" normalizeH="0" baseline="0" noProof="0">
              <a:ln>
                <a:noFill/>
              </a:ln>
              <a:solidFill>
                <a:prstClr val="black"/>
              </a:solidFill>
              <a:effectLst/>
              <a:uLnTx/>
              <a:uFillTx/>
              <a:latin typeface="+mn-lt"/>
              <a:ea typeface="+mn-ea"/>
              <a:cs typeface="+mn-cs"/>
            </a:rPr>
            <a:t>月</a:t>
          </a:r>
          <a:r>
            <a:rPr kumimoji="1" lang="en-US" altLang="ja-JP" sz="1000" b="0" i="0" u="none" strike="noStrike" kern="0" cap="none" spc="0" normalizeH="0" baseline="0" noProof="0">
              <a:ln>
                <a:noFill/>
              </a:ln>
              <a:solidFill>
                <a:prstClr val="black"/>
              </a:solidFill>
              <a:effectLst/>
              <a:uLnTx/>
              <a:uFillTx/>
              <a:latin typeface="+mn-lt"/>
              <a:ea typeface="+mn-ea"/>
              <a:cs typeface="+mn-cs"/>
            </a:rPr>
            <a:t>1</a:t>
          </a:r>
          <a:r>
            <a:rPr kumimoji="1" lang="ja-JP" altLang="ja-JP" sz="1000" b="0" i="0" u="none" strike="noStrike" kern="0" cap="none" spc="0" normalizeH="0" baseline="0" noProof="0">
              <a:ln>
                <a:noFill/>
              </a:ln>
              <a:solidFill>
                <a:prstClr val="black"/>
              </a:solidFill>
              <a:effectLst/>
              <a:uLnTx/>
              <a:uFillTx/>
              <a:latin typeface="+mn-lt"/>
              <a:ea typeface="+mn-ea"/>
              <a:cs typeface="+mn-cs"/>
            </a:rPr>
            <a:t>日現在の職員数は</a:t>
          </a:r>
          <a:r>
            <a:rPr kumimoji="1" lang="en-US" altLang="ja-JP" sz="1000" b="0" i="0" u="none" strike="noStrike" kern="0" cap="none" spc="0" normalizeH="0" baseline="0" noProof="0">
              <a:ln>
                <a:noFill/>
              </a:ln>
              <a:solidFill>
                <a:prstClr val="black"/>
              </a:solidFill>
              <a:effectLst/>
              <a:uLnTx/>
              <a:uFillTx/>
              <a:latin typeface="+mn-lt"/>
              <a:ea typeface="+mn-ea"/>
              <a:cs typeface="+mn-cs"/>
            </a:rPr>
            <a:t>532</a:t>
          </a:r>
          <a:r>
            <a:rPr kumimoji="1" lang="ja-JP" altLang="ja-JP" sz="1000" b="0" i="0" u="none" strike="noStrike" kern="0" cap="none" spc="0" normalizeH="0" baseline="0" noProof="0">
              <a:ln>
                <a:noFill/>
              </a:ln>
              <a:solidFill>
                <a:prstClr val="black"/>
              </a:solidFill>
              <a:effectLst/>
              <a:uLnTx/>
              <a:uFillTx/>
              <a:latin typeface="+mn-lt"/>
              <a:ea typeface="+mn-ea"/>
              <a:cs typeface="+mn-cs"/>
            </a:rPr>
            <a:t>人（前年度比</a:t>
          </a:r>
          <a:r>
            <a:rPr kumimoji="1" lang="en-US" altLang="ja-JP" sz="1000" b="0" i="0" u="none" strike="noStrike" kern="0" cap="none" spc="0" normalizeH="0" baseline="0" noProof="0">
              <a:ln>
                <a:noFill/>
              </a:ln>
              <a:solidFill>
                <a:prstClr val="black"/>
              </a:solidFill>
              <a:effectLst/>
              <a:uLnTx/>
              <a:uFillTx/>
              <a:latin typeface="+mn-lt"/>
              <a:ea typeface="+mn-ea"/>
              <a:cs typeface="+mn-cs"/>
            </a:rPr>
            <a:t>±0</a:t>
          </a:r>
          <a:r>
            <a:rPr kumimoji="1" lang="ja-JP" altLang="ja-JP" sz="1000" b="0" i="0" u="none" strike="noStrike" kern="0" cap="none" spc="0" normalizeH="0" baseline="0" noProof="0">
              <a:ln>
                <a:noFill/>
              </a:ln>
              <a:solidFill>
                <a:prstClr val="black"/>
              </a:solidFill>
              <a:effectLst/>
              <a:uLnTx/>
              <a:uFillTx/>
              <a:latin typeface="+mn-lt"/>
              <a:ea typeface="+mn-ea"/>
              <a:cs typeface="+mn-cs"/>
            </a:rPr>
            <a:t>人）となっている。</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11854</xdr:rowOff>
    </xdr:from>
    <xdr:to>
      <xdr:col>81</xdr:col>
      <xdr:colOff>44450</xdr:colOff>
      <xdr:row>67</xdr:row>
      <xdr:rowOff>24856</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10127404"/>
          <a:ext cx="0" cy="13846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168383</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484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24856</xdr:rowOff>
    </xdr:from>
    <xdr:to>
      <xdr:col>81</xdr:col>
      <xdr:colOff>133350</xdr:colOff>
      <xdr:row>67</xdr:row>
      <xdr:rowOff>24856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512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98231</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87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11854</xdr:rowOff>
    </xdr:from>
    <xdr:to>
      <xdr:col>81</xdr:col>
      <xdr:colOff>133350</xdr:colOff>
      <xdr:row>59</xdr:row>
      <xdr:rowOff>11854</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012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167640</xdr:rowOff>
    </xdr:from>
    <xdr:to>
      <xdr:col>81</xdr:col>
      <xdr:colOff>44450</xdr:colOff>
      <xdr:row>62</xdr:row>
      <xdr:rowOff>6531</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0626090"/>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92001</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3790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75474</xdr:rowOff>
    </xdr:from>
    <xdr:to>
      <xdr:col>81</xdr:col>
      <xdr:colOff>95250</xdr:colOff>
      <xdr:row>62</xdr:row>
      <xdr:rowOff>5624</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153851</xdr:rowOff>
    </xdr:from>
    <xdr:to>
      <xdr:col>77</xdr:col>
      <xdr:colOff>44450</xdr:colOff>
      <xdr:row>61</xdr:row>
      <xdr:rowOff>167640</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5290800" y="1061230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65133</xdr:rowOff>
    </xdr:from>
    <xdr:to>
      <xdr:col>77</xdr:col>
      <xdr:colOff>95250</xdr:colOff>
      <xdr:row>61</xdr:row>
      <xdr:rowOff>166733</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5460</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136616</xdr:rowOff>
    </xdr:from>
    <xdr:to>
      <xdr:col>72</xdr:col>
      <xdr:colOff>203200</xdr:colOff>
      <xdr:row>61</xdr:row>
      <xdr:rowOff>153851</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4401800" y="1059506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21469</xdr:rowOff>
    </xdr:from>
    <xdr:to>
      <xdr:col>73</xdr:col>
      <xdr:colOff>44450</xdr:colOff>
      <xdr:row>61</xdr:row>
      <xdr:rowOff>123069</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133246</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98697</xdr:rowOff>
    </xdr:from>
    <xdr:to>
      <xdr:col>68</xdr:col>
      <xdr:colOff>152400</xdr:colOff>
      <xdr:row>61</xdr:row>
      <xdr:rowOff>136616</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a:off x="13512800" y="10557147"/>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26065</xdr:rowOff>
    </xdr:from>
    <xdr:to>
      <xdr:col>68</xdr:col>
      <xdr:colOff>203200</xdr:colOff>
      <xdr:row>61</xdr:row>
      <xdr:rowOff>127665</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48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137842</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25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21469</xdr:rowOff>
    </xdr:from>
    <xdr:to>
      <xdr:col>64</xdr:col>
      <xdr:colOff>152400</xdr:colOff>
      <xdr:row>61</xdr:row>
      <xdr:rowOff>123069</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133246</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127181</xdr:rowOff>
    </xdr:from>
    <xdr:to>
      <xdr:col>81</xdr:col>
      <xdr:colOff>95250</xdr:colOff>
      <xdr:row>62</xdr:row>
      <xdr:rowOff>57331</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99258</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1055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116840</xdr:rowOff>
    </xdr:from>
    <xdr:to>
      <xdr:col>77</xdr:col>
      <xdr:colOff>95250</xdr:colOff>
      <xdr:row>62</xdr:row>
      <xdr:rowOff>46990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31767</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103051</xdr:rowOff>
    </xdr:from>
    <xdr:to>
      <xdr:col>73</xdr:col>
      <xdr:colOff>44450</xdr:colOff>
      <xdr:row>62</xdr:row>
      <xdr:rowOff>33201</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056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17978</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10647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85816</xdr:rowOff>
    </xdr:from>
    <xdr:to>
      <xdr:col>68</xdr:col>
      <xdr:colOff>203200</xdr:colOff>
      <xdr:row>62</xdr:row>
      <xdr:rowOff>15966</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743</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10630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47897</xdr:rowOff>
    </xdr:from>
    <xdr:to>
      <xdr:col>64</xdr:col>
      <xdr:colOff>152400</xdr:colOff>
      <xdr:row>61</xdr:row>
      <xdr:rowOff>149497</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134274</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i="0" u="none" strike="noStrike" kern="0" cap="none" spc="0" normalizeH="0" baseline="0" noProof="0">
              <a:ln>
                <a:noFill/>
              </a:ln>
              <a:solidFill>
                <a:prstClr val="black"/>
              </a:solidFill>
              <a:effectLst/>
              <a:uLnTx/>
              <a:uFillTx/>
              <a:latin typeface="+mn-lt"/>
              <a:ea typeface="+mn-ea"/>
              <a:cs typeface="+mn-cs"/>
            </a:rPr>
            <a:t>　実質公債費比率は</a:t>
          </a:r>
          <a:r>
            <a:rPr kumimoji="1" lang="en-US" altLang="ja-JP" sz="1000" b="0" i="0" u="none" strike="noStrike" kern="0" cap="none" spc="0" normalizeH="0" baseline="0" noProof="0">
              <a:ln>
                <a:noFill/>
              </a:ln>
              <a:solidFill>
                <a:prstClr val="black"/>
              </a:solidFill>
              <a:effectLst/>
              <a:uLnTx/>
              <a:uFillTx/>
              <a:latin typeface="+mn-lt"/>
              <a:ea typeface="+mn-ea"/>
              <a:cs typeface="+mn-cs"/>
            </a:rPr>
            <a:t>8.6</a:t>
          </a:r>
          <a:r>
            <a:rPr kumimoji="1" lang="ja-JP" altLang="ja-JP" sz="1000" b="0" i="0" u="none" strike="noStrike" kern="0" cap="none" spc="0" normalizeH="0" baseline="0" noProof="0">
              <a:ln>
                <a:noFill/>
              </a:ln>
              <a:solidFill>
                <a:prstClr val="black"/>
              </a:solidFill>
              <a:effectLst/>
              <a:uLnTx/>
              <a:uFillTx/>
              <a:latin typeface="+mn-lt"/>
              <a:ea typeface="+mn-ea"/>
              <a:cs typeface="+mn-cs"/>
            </a:rPr>
            <a:t>％となり、前年と比べて</a:t>
          </a:r>
          <a:r>
            <a:rPr kumimoji="1" lang="en-US" altLang="ja-JP" sz="1000" b="0" i="0" u="none" strike="noStrike" kern="0" cap="none" spc="0" normalizeH="0" baseline="0" noProof="0">
              <a:ln>
                <a:noFill/>
              </a:ln>
              <a:solidFill>
                <a:prstClr val="black"/>
              </a:solidFill>
              <a:effectLst/>
              <a:uLnTx/>
              <a:uFillTx/>
              <a:latin typeface="+mn-lt"/>
              <a:ea typeface="+mn-ea"/>
              <a:cs typeface="+mn-cs"/>
            </a:rPr>
            <a:t>0.6</a:t>
          </a:r>
          <a:r>
            <a:rPr kumimoji="1" lang="ja-JP" altLang="ja-JP" sz="1000" b="0" i="0" u="none" strike="noStrike" kern="0" cap="none" spc="0" normalizeH="0" baseline="0" noProof="0">
              <a:ln>
                <a:noFill/>
              </a:ln>
              <a:solidFill>
                <a:prstClr val="black"/>
              </a:solidFill>
              <a:effectLst/>
              <a:uLnTx/>
              <a:uFillTx/>
              <a:latin typeface="+mn-lt"/>
              <a:ea typeface="+mn-ea"/>
              <a:cs typeface="+mn-cs"/>
            </a:rPr>
            <a:t>ポイントの減となっている。</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i="0" u="none" strike="noStrike" kern="0" cap="none" spc="0" normalizeH="0" baseline="0" noProof="0">
              <a:ln>
                <a:noFill/>
              </a:ln>
              <a:solidFill>
                <a:prstClr val="black"/>
              </a:solidFill>
              <a:effectLst/>
              <a:uLnTx/>
              <a:uFillTx/>
              <a:latin typeface="+mn-lt"/>
              <a:ea typeface="+mn-ea"/>
              <a:cs typeface="+mn-cs"/>
            </a:rPr>
            <a:t>　これは、</a:t>
          </a:r>
          <a:r>
            <a:rPr kumimoji="1" lang="ja-JP" altLang="en-US" sz="1000" b="0" i="0" u="none" strike="noStrike" kern="0" cap="none" spc="0" normalizeH="0" baseline="0" noProof="0">
              <a:ln>
                <a:noFill/>
              </a:ln>
              <a:solidFill>
                <a:prstClr val="black"/>
              </a:solidFill>
              <a:effectLst/>
              <a:uLnTx/>
              <a:uFillTx/>
              <a:latin typeface="+mn-lt"/>
              <a:ea typeface="+mn-ea"/>
              <a:cs typeface="+mn-cs"/>
            </a:rPr>
            <a:t>緊急防災減災事業債や過疎債</a:t>
          </a:r>
          <a:r>
            <a:rPr kumimoji="1" lang="ja-JP" altLang="ja-JP" sz="1000" b="0" i="0" u="none" strike="noStrike" kern="0" cap="none" spc="0" normalizeH="0" baseline="0" noProof="0">
              <a:ln>
                <a:noFill/>
              </a:ln>
              <a:solidFill>
                <a:prstClr val="black"/>
              </a:solidFill>
              <a:effectLst/>
              <a:uLnTx/>
              <a:uFillTx/>
              <a:latin typeface="+mn-lt"/>
              <a:ea typeface="+mn-ea"/>
              <a:cs typeface="+mn-cs"/>
            </a:rPr>
            <a:t>等</a:t>
          </a:r>
          <a:r>
            <a:rPr kumimoji="1" lang="ja-JP" altLang="en-US" sz="1000" b="0" i="0" u="none" strike="noStrike" kern="0" cap="none" spc="0" normalizeH="0" baseline="0" noProof="0">
              <a:ln>
                <a:noFill/>
              </a:ln>
              <a:solidFill>
                <a:prstClr val="black"/>
              </a:solidFill>
              <a:effectLst/>
              <a:uLnTx/>
              <a:uFillTx/>
              <a:latin typeface="+mn-lt"/>
              <a:ea typeface="+mn-ea"/>
              <a:cs typeface="+mn-cs"/>
            </a:rPr>
            <a:t>の起債</a:t>
          </a:r>
          <a:r>
            <a:rPr kumimoji="1" lang="ja-JP" altLang="ja-JP" sz="1000" b="0" i="0" u="none" strike="noStrike" kern="0" cap="none" spc="0" normalizeH="0" baseline="0" noProof="0">
              <a:ln>
                <a:noFill/>
              </a:ln>
              <a:solidFill>
                <a:prstClr val="black"/>
              </a:solidFill>
              <a:effectLst/>
              <a:uLnTx/>
              <a:uFillTx/>
              <a:latin typeface="+mn-lt"/>
              <a:ea typeface="+mn-ea"/>
              <a:cs typeface="+mn-cs"/>
            </a:rPr>
            <a:t>の償還が増加し</a:t>
          </a:r>
          <a:r>
            <a:rPr kumimoji="1" lang="ja-JP" altLang="en-US" sz="1000" b="0" i="0" u="none" strike="noStrike" kern="0" cap="none" spc="0" normalizeH="0" baseline="0" noProof="0">
              <a:ln>
                <a:noFill/>
              </a:ln>
              <a:solidFill>
                <a:prstClr val="black"/>
              </a:solidFill>
              <a:effectLst/>
              <a:uLnTx/>
              <a:uFillTx/>
              <a:latin typeface="+mn-lt"/>
              <a:ea typeface="+mn-ea"/>
              <a:cs typeface="+mn-cs"/>
            </a:rPr>
            <a:t>たことで、分子となる</a:t>
          </a:r>
          <a:r>
            <a:rPr kumimoji="1" lang="ja-JP" altLang="ja-JP" sz="1000" b="0" i="0" u="none" strike="noStrike" kern="0" cap="none" spc="0" normalizeH="0" baseline="0" noProof="0">
              <a:ln>
                <a:noFill/>
              </a:ln>
              <a:solidFill>
                <a:prstClr val="black"/>
              </a:solidFill>
              <a:effectLst/>
              <a:uLnTx/>
              <a:uFillTx/>
              <a:latin typeface="+mn-lt"/>
              <a:ea typeface="+mn-ea"/>
              <a:cs typeface="+mn-cs"/>
            </a:rPr>
            <a:t>償還額が</a:t>
          </a:r>
          <a:r>
            <a:rPr kumimoji="1" lang="ja-JP" altLang="en-US" sz="1000" b="0" i="0" u="none" strike="noStrike" kern="0" cap="none" spc="0" normalizeH="0" baseline="0" noProof="0">
              <a:ln>
                <a:noFill/>
              </a:ln>
              <a:solidFill>
                <a:prstClr val="black"/>
              </a:solidFill>
              <a:effectLst/>
              <a:uLnTx/>
              <a:uFillTx/>
              <a:latin typeface="+mn-lt"/>
              <a:ea typeface="+mn-ea"/>
              <a:cs typeface="+mn-cs"/>
            </a:rPr>
            <a:t>増加</a:t>
          </a:r>
          <a:r>
            <a:rPr kumimoji="1" lang="ja-JP" altLang="ja-JP" sz="1000" b="0" i="0" u="none" strike="noStrike" kern="0" cap="none" spc="0" normalizeH="0" baseline="0" noProof="0">
              <a:ln>
                <a:noFill/>
              </a:ln>
              <a:solidFill>
                <a:prstClr val="black"/>
              </a:solidFill>
              <a:effectLst/>
              <a:uLnTx/>
              <a:uFillTx/>
              <a:latin typeface="+mn-lt"/>
              <a:ea typeface="+mn-ea"/>
              <a:cs typeface="+mn-cs"/>
            </a:rPr>
            <a:t>したことに加え、分母となる標準財政規模が</a:t>
          </a:r>
          <a:r>
            <a:rPr kumimoji="1" lang="ja-JP" altLang="en-US" sz="1000" b="0" i="0" u="none" strike="noStrike" kern="0" cap="none" spc="0" normalizeH="0" baseline="0" noProof="0">
              <a:ln>
                <a:noFill/>
              </a:ln>
              <a:solidFill>
                <a:prstClr val="black"/>
              </a:solidFill>
              <a:effectLst/>
              <a:uLnTx/>
              <a:uFillTx/>
              <a:latin typeface="+mn-lt"/>
              <a:ea typeface="+mn-ea"/>
              <a:cs typeface="+mn-cs"/>
            </a:rPr>
            <a:t>臨時財政対策債や普通交付税の減</a:t>
          </a:r>
          <a:r>
            <a:rPr kumimoji="1" lang="ja-JP" altLang="ja-JP" sz="1000" b="0" i="0" u="none" strike="noStrike" kern="0" cap="none" spc="0" normalizeH="0" baseline="0" noProof="0">
              <a:ln>
                <a:noFill/>
              </a:ln>
              <a:solidFill>
                <a:prstClr val="black"/>
              </a:solidFill>
              <a:effectLst/>
              <a:uLnTx/>
              <a:uFillTx/>
              <a:latin typeface="+mn-lt"/>
              <a:ea typeface="+mn-ea"/>
              <a:cs typeface="+mn-cs"/>
            </a:rPr>
            <a:t>の影響で</a:t>
          </a:r>
          <a:r>
            <a:rPr kumimoji="1" lang="ja-JP" altLang="en-US" sz="1000" b="0" i="0" u="none" strike="noStrike" kern="0" cap="none" spc="0" normalizeH="0" baseline="0" noProof="0">
              <a:ln>
                <a:noFill/>
              </a:ln>
              <a:solidFill>
                <a:prstClr val="black"/>
              </a:solidFill>
              <a:effectLst/>
              <a:uLnTx/>
              <a:uFillTx/>
              <a:latin typeface="+mn-lt"/>
              <a:ea typeface="+mn-ea"/>
              <a:cs typeface="+mn-cs"/>
            </a:rPr>
            <a:t>減少</a:t>
          </a:r>
          <a:r>
            <a:rPr kumimoji="1" lang="ja-JP" altLang="ja-JP" sz="1000" b="0" i="0" u="none" strike="noStrike" kern="0" cap="none" spc="0" normalizeH="0" baseline="0" noProof="0">
              <a:ln>
                <a:noFill/>
              </a:ln>
              <a:solidFill>
                <a:prstClr val="black"/>
              </a:solidFill>
              <a:effectLst/>
              <a:uLnTx/>
              <a:uFillTx/>
              <a:latin typeface="+mn-lt"/>
              <a:ea typeface="+mn-ea"/>
              <a:cs typeface="+mn-cs"/>
            </a:rPr>
            <a:t>しているため、単年度比率が</a:t>
          </a:r>
          <a:r>
            <a:rPr kumimoji="1" lang="ja-JP" altLang="en-US" sz="1000" b="0" i="0" u="none" strike="noStrike" kern="0" cap="none" spc="0" normalizeH="0" baseline="0" noProof="0">
              <a:ln>
                <a:noFill/>
              </a:ln>
              <a:solidFill>
                <a:prstClr val="black"/>
              </a:solidFill>
              <a:effectLst/>
              <a:uLnTx/>
              <a:uFillTx/>
              <a:latin typeface="+mn-lt"/>
              <a:ea typeface="+mn-ea"/>
              <a:cs typeface="+mn-cs"/>
            </a:rPr>
            <a:t>増加</a:t>
          </a:r>
          <a:r>
            <a:rPr kumimoji="1" lang="ja-JP" altLang="ja-JP" sz="1000" b="0" i="0" u="none" strike="noStrike" kern="0" cap="none" spc="0" normalizeH="0" baseline="0" noProof="0">
              <a:ln>
                <a:noFill/>
              </a:ln>
              <a:solidFill>
                <a:prstClr val="black"/>
              </a:solidFill>
              <a:effectLst/>
              <a:uLnTx/>
              <a:uFillTx/>
              <a:latin typeface="+mn-lt"/>
              <a:ea typeface="+mn-ea"/>
              <a:cs typeface="+mn-cs"/>
            </a:rPr>
            <a:t>し</a:t>
          </a:r>
          <a:r>
            <a:rPr kumimoji="1" lang="ja-JP" altLang="en-US" sz="1000" b="0" i="0" u="none" strike="noStrike" kern="0" cap="none" spc="0" normalizeH="0" baseline="0" noProof="0">
              <a:ln>
                <a:noFill/>
              </a:ln>
              <a:solidFill>
                <a:prstClr val="black"/>
              </a:solidFill>
              <a:effectLst/>
              <a:uLnTx/>
              <a:uFillTx/>
              <a:latin typeface="+mn-lt"/>
              <a:ea typeface="+mn-ea"/>
              <a:cs typeface="+mn-cs"/>
            </a:rPr>
            <a:t>たものの３カ年平均で算出されるため実質公債費比率は減となっている。</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i="0" u="none" strike="noStrike" kern="0" cap="none" spc="0" normalizeH="0" baseline="0" noProof="0">
              <a:ln>
                <a:noFill/>
              </a:ln>
              <a:solidFill>
                <a:prstClr val="black"/>
              </a:solidFill>
              <a:effectLst/>
              <a:uLnTx/>
              <a:uFillTx/>
              <a:latin typeface="+mn-lt"/>
              <a:ea typeface="+mn-ea"/>
              <a:cs typeface="+mn-cs"/>
            </a:rPr>
            <a:t>　また、災害復旧事業</a:t>
          </a:r>
          <a:r>
            <a:rPr kumimoji="1" lang="ja-JP" altLang="en-US" sz="1000" b="0" i="0" u="none" strike="noStrike" kern="0" cap="none" spc="0" normalizeH="0" baseline="0" noProof="0">
              <a:ln>
                <a:noFill/>
              </a:ln>
              <a:solidFill>
                <a:prstClr val="black"/>
              </a:solidFill>
              <a:effectLst/>
              <a:uLnTx/>
              <a:uFillTx/>
              <a:latin typeface="+mn-lt"/>
              <a:ea typeface="+mn-ea"/>
              <a:cs typeface="+mn-cs"/>
            </a:rPr>
            <a:t>や庁舎建設事業等の大型事業</a:t>
          </a:r>
          <a:r>
            <a:rPr kumimoji="1" lang="ja-JP" altLang="ja-JP" sz="1000" b="0" i="0" u="none" strike="noStrike" kern="0" cap="none" spc="0" normalizeH="0" baseline="0" noProof="0">
              <a:ln>
                <a:noFill/>
              </a:ln>
              <a:solidFill>
                <a:prstClr val="black"/>
              </a:solidFill>
              <a:effectLst/>
              <a:uLnTx/>
              <a:uFillTx/>
              <a:latin typeface="+mn-lt"/>
              <a:ea typeface="+mn-ea"/>
              <a:cs typeface="+mn-cs"/>
            </a:rPr>
            <a:t>に伴い、償還額の増が見込まれるため数値の悪化は避けられない状況である。今後は事業の選択をするとともに、交付税措置のある起債の活用に努める。</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4" name="公債費負担の状況グラフ枠">
          <a:extLst>
            <a:ext uri="{FF2B5EF4-FFF2-40B4-BE49-F238E27FC236}">
              <a16:creationId xmlns:a16="http://schemas.microsoft.com/office/drawing/2014/main" id="{00000000-0008-0000-0300-00008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31448</xdr:rowOff>
    </xdr:from>
    <xdr:to>
      <xdr:col>81</xdr:col>
      <xdr:colOff>44450</xdr:colOff>
      <xdr:row>44</xdr:row>
      <xdr:rowOff>50195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7018000" y="6203648"/>
          <a:ext cx="0" cy="13903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22272</xdr:rowOff>
    </xdr:from>
    <xdr:ext cx="762000" cy="259045"/>
    <xdr:sp macro="" textlink="">
      <xdr:nvSpPr>
        <xdr:cNvPr id="386" name="公債費負担の状況最小値テキスト">
          <a:extLst>
            <a:ext uri="{FF2B5EF4-FFF2-40B4-BE49-F238E27FC236}">
              <a16:creationId xmlns:a16="http://schemas.microsoft.com/office/drawing/2014/main" id="{00000000-0008-0000-0300-000082010000}"/>
            </a:ext>
          </a:extLst>
        </xdr:cNvPr>
        <xdr:cNvSpPr txBox="1"/>
      </xdr:nvSpPr>
      <xdr:spPr>
        <a:xfrm>
          <a:off x="17106900" y="756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50195</xdr:rowOff>
    </xdr:from>
    <xdr:to>
      <xdr:col>81</xdr:col>
      <xdr:colOff>133350</xdr:colOff>
      <xdr:row>44</xdr:row>
      <xdr:rowOff>50195</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6929100" y="7593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117825</xdr:rowOff>
    </xdr:from>
    <xdr:ext cx="762000" cy="259045"/>
    <xdr:sp macro="" textlink="">
      <xdr:nvSpPr>
        <xdr:cNvPr id="388" name="公債費負担の状況最大値テキスト">
          <a:extLst>
            <a:ext uri="{FF2B5EF4-FFF2-40B4-BE49-F238E27FC236}">
              <a16:creationId xmlns:a16="http://schemas.microsoft.com/office/drawing/2014/main" id="{00000000-0008-0000-0300-000084010000}"/>
            </a:ext>
          </a:extLst>
        </xdr:cNvPr>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31448</xdr:rowOff>
    </xdr:from>
    <xdr:to>
      <xdr:col>81</xdr:col>
      <xdr:colOff>133350</xdr:colOff>
      <xdr:row>36</xdr:row>
      <xdr:rowOff>31448</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81945</xdr:rowOff>
    </xdr:from>
    <xdr:to>
      <xdr:col>81</xdr:col>
      <xdr:colOff>44450</xdr:colOff>
      <xdr:row>41</xdr:row>
      <xdr:rowOff>150888</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6179800" y="7111395"/>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150179</xdr:rowOff>
    </xdr:from>
    <xdr:ext cx="762000" cy="259045"/>
    <xdr:sp macro="" textlink="">
      <xdr:nvSpPr>
        <xdr:cNvPr id="391" name="公債費負担の状況平均値テキスト">
          <a:extLst>
            <a:ext uri="{FF2B5EF4-FFF2-40B4-BE49-F238E27FC236}">
              <a16:creationId xmlns:a16="http://schemas.microsoft.com/office/drawing/2014/main" id="{00000000-0008-0000-0300-000087010000}"/>
            </a:ext>
          </a:extLst>
        </xdr:cNvPr>
        <xdr:cNvSpPr txBox="1"/>
      </xdr:nvSpPr>
      <xdr:spPr>
        <a:xfrm>
          <a:off x="17106900" y="68367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133652</xdr:rowOff>
    </xdr:from>
    <xdr:to>
      <xdr:col>81</xdr:col>
      <xdr:colOff>95250</xdr:colOff>
      <xdr:row>41</xdr:row>
      <xdr:rowOff>63802</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69672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150888</xdr:rowOff>
    </xdr:from>
    <xdr:to>
      <xdr:col>77</xdr:col>
      <xdr:colOff>44450</xdr:colOff>
      <xdr:row>42</xdr:row>
      <xdr:rowOff>2419</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5290800" y="71803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133652</xdr:rowOff>
    </xdr:from>
    <xdr:to>
      <xdr:col>77</xdr:col>
      <xdr:colOff>95250</xdr:colOff>
      <xdr:row>41</xdr:row>
      <xdr:rowOff>63802</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6129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73979</xdr:rowOff>
    </xdr:from>
    <xdr:ext cx="7366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798800" y="6760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104926</xdr:rowOff>
    </xdr:from>
    <xdr:to>
      <xdr:col>72</xdr:col>
      <xdr:colOff>203200</xdr:colOff>
      <xdr:row>42</xdr:row>
      <xdr:rowOff>2419</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14401800" y="7134376"/>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76200</xdr:rowOff>
    </xdr:from>
    <xdr:to>
      <xdr:col>73</xdr:col>
      <xdr:colOff>44450</xdr:colOff>
      <xdr:row>41</xdr:row>
      <xdr:rowOff>6350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5240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16527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24493</xdr:rowOff>
    </xdr:from>
    <xdr:to>
      <xdr:col>68</xdr:col>
      <xdr:colOff>152400</xdr:colOff>
      <xdr:row>41</xdr:row>
      <xdr:rowOff>104926</xdr:rowOff>
    </xdr:to>
    <xdr:cxnSp macro="">
      <xdr:nvCxnSpPr>
        <xdr:cNvPr id="399" name="直線コネクタ 398">
          <a:extLst>
            <a:ext uri="{FF2B5EF4-FFF2-40B4-BE49-F238E27FC236}">
              <a16:creationId xmlns:a16="http://schemas.microsoft.com/office/drawing/2014/main" id="{00000000-0008-0000-0300-00008F010000}"/>
            </a:ext>
          </a:extLst>
        </xdr:cNvPr>
        <xdr:cNvCxnSpPr/>
      </xdr:nvCxnSpPr>
      <xdr:spPr>
        <a:xfrm>
          <a:off x="13512800" y="7053943"/>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99181</xdr:rowOff>
    </xdr:from>
    <xdr:to>
      <xdr:col>68</xdr:col>
      <xdr:colOff>203200</xdr:colOff>
      <xdr:row>41</xdr:row>
      <xdr:rowOff>29331</xdr:rowOff>
    </xdr:to>
    <xdr:sp macro="" textlink="">
      <xdr:nvSpPr>
        <xdr:cNvPr id="400" name="フローチャート: 判断 399">
          <a:extLst>
            <a:ext uri="{FF2B5EF4-FFF2-40B4-BE49-F238E27FC236}">
              <a16:creationId xmlns:a16="http://schemas.microsoft.com/office/drawing/2014/main" id="{00000000-0008-0000-0300-000090010000}"/>
            </a:ext>
          </a:extLst>
        </xdr:cNvPr>
        <xdr:cNvSpPr/>
      </xdr:nvSpPr>
      <xdr:spPr>
        <a:xfrm>
          <a:off x="14351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39508</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726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110672</xdr:rowOff>
    </xdr:from>
    <xdr:to>
      <xdr:col>64</xdr:col>
      <xdr:colOff>152400</xdr:colOff>
      <xdr:row>41</xdr:row>
      <xdr:rowOff>40822</xdr:rowOff>
    </xdr:to>
    <xdr:sp macro="" textlink="">
      <xdr:nvSpPr>
        <xdr:cNvPr id="402" name="フローチャート: 判断 401">
          <a:extLst>
            <a:ext uri="{FF2B5EF4-FFF2-40B4-BE49-F238E27FC236}">
              <a16:creationId xmlns:a16="http://schemas.microsoft.com/office/drawing/2014/main" id="{00000000-0008-0000-0300-000092010000}"/>
            </a:ext>
          </a:extLst>
        </xdr:cNvPr>
        <xdr:cNvSpPr/>
      </xdr:nvSpPr>
      <xdr:spPr>
        <a:xfrm>
          <a:off x="13462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50999</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31145</xdr:rowOff>
    </xdr:from>
    <xdr:to>
      <xdr:col>81</xdr:col>
      <xdr:colOff>95250</xdr:colOff>
      <xdr:row>41</xdr:row>
      <xdr:rowOff>132745</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6967200" y="706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3222</xdr:rowOff>
    </xdr:from>
    <xdr:ext cx="762000" cy="259045"/>
    <xdr:sp macro="" textlink="">
      <xdr:nvSpPr>
        <xdr:cNvPr id="410" name="公債費負担の状況該当値テキスト">
          <a:extLst>
            <a:ext uri="{FF2B5EF4-FFF2-40B4-BE49-F238E27FC236}">
              <a16:creationId xmlns:a16="http://schemas.microsoft.com/office/drawing/2014/main" id="{00000000-0008-0000-0300-00009A010000}"/>
            </a:ext>
          </a:extLst>
        </xdr:cNvPr>
        <xdr:cNvSpPr txBox="1"/>
      </xdr:nvSpPr>
      <xdr:spPr>
        <a:xfrm>
          <a:off x="17106900" y="7032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100088</xdr:rowOff>
    </xdr:from>
    <xdr:to>
      <xdr:col>77</xdr:col>
      <xdr:colOff>95250</xdr:colOff>
      <xdr:row>42</xdr:row>
      <xdr:rowOff>30238</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6129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15015</xdr:rowOff>
    </xdr:from>
    <xdr:ext cx="7366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798800" y="7215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123069</xdr:rowOff>
    </xdr:from>
    <xdr:to>
      <xdr:col>73</xdr:col>
      <xdr:colOff>44450</xdr:colOff>
      <xdr:row>42</xdr:row>
      <xdr:rowOff>53219</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5240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37996</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4909800" y="723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54126</xdr:rowOff>
    </xdr:from>
    <xdr:to>
      <xdr:col>68</xdr:col>
      <xdr:colOff>203200</xdr:colOff>
      <xdr:row>41</xdr:row>
      <xdr:rowOff>155726</xdr:rowOff>
    </xdr:to>
    <xdr:sp macro="" textlink="">
      <xdr:nvSpPr>
        <xdr:cNvPr id="415" name="楕円 414">
          <a:extLst>
            <a:ext uri="{FF2B5EF4-FFF2-40B4-BE49-F238E27FC236}">
              <a16:creationId xmlns:a16="http://schemas.microsoft.com/office/drawing/2014/main" id="{00000000-0008-0000-0300-00009F010000}"/>
            </a:ext>
          </a:extLst>
        </xdr:cNvPr>
        <xdr:cNvSpPr/>
      </xdr:nvSpPr>
      <xdr:spPr>
        <a:xfrm>
          <a:off x="143510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140503</xdr:rowOff>
    </xdr:from>
    <xdr:ext cx="762000" cy="259045"/>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4020800" y="716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145143</xdr:rowOff>
    </xdr:from>
    <xdr:to>
      <xdr:col>64</xdr:col>
      <xdr:colOff>152400</xdr:colOff>
      <xdr:row>41</xdr:row>
      <xdr:rowOff>75293</xdr:rowOff>
    </xdr:to>
    <xdr:sp macro="" textlink="">
      <xdr:nvSpPr>
        <xdr:cNvPr id="417" name="楕円 416">
          <a:extLst>
            <a:ext uri="{FF2B5EF4-FFF2-40B4-BE49-F238E27FC236}">
              <a16:creationId xmlns:a16="http://schemas.microsoft.com/office/drawing/2014/main" id="{00000000-0008-0000-0300-0000A1010000}"/>
            </a:ext>
          </a:extLst>
        </xdr:cNvPr>
        <xdr:cNvSpPr/>
      </xdr:nvSpPr>
      <xdr:spPr>
        <a:xfrm>
          <a:off x="13462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60070</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3131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30" name="正方形/長方形 429">
          <a:extLst>
            <a:ext uri="{FF2B5EF4-FFF2-40B4-BE49-F238E27FC236}">
              <a16:creationId xmlns:a16="http://schemas.microsoft.com/office/drawing/2014/main" id="{00000000-0008-0000-0300-0000A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昨年度同様に、将来負担比率は</a:t>
          </a:r>
          <a:r>
            <a:rPr kumimoji="1" lang="en-US" altLang="ja-JP" sz="1100" b="0" i="0" u="none" strike="noStrike" kern="0" cap="none" spc="0" normalizeH="0" baseline="0" noProof="0">
              <a:ln>
                <a:noFill/>
              </a:ln>
              <a:solidFill>
                <a:prstClr val="black"/>
              </a:solidFill>
              <a:effectLst/>
              <a:uLnTx/>
              <a:uFillTx/>
              <a:latin typeface="+mn-lt"/>
              <a:ea typeface="+mn-ea"/>
              <a:cs typeface="+mn-cs"/>
            </a:rPr>
            <a:t>0</a:t>
          </a:r>
          <a:r>
            <a:rPr kumimoji="1" lang="ja-JP" altLang="ja-JP" sz="1100" b="0" i="0" u="none" strike="noStrike" kern="0" cap="none" spc="0" normalizeH="0" baseline="0" noProof="0">
              <a:ln>
                <a:noFill/>
              </a:ln>
              <a:solidFill>
                <a:prstClr val="black"/>
              </a:solidFill>
              <a:effectLst/>
              <a:uLnTx/>
              <a:uFillTx/>
              <a:latin typeface="+mn-lt"/>
              <a:ea typeface="+mn-ea"/>
              <a:cs typeface="+mn-cs"/>
            </a:rPr>
            <a:t>となった。</a:t>
          </a:r>
          <a:r>
            <a:rPr kumimoji="1" lang="ja-JP" altLang="en-US" sz="1100" b="0" i="0" u="none" strike="noStrike" kern="0" cap="none" spc="0" normalizeH="0" baseline="0" noProof="0">
              <a:ln>
                <a:noFill/>
              </a:ln>
              <a:solidFill>
                <a:prstClr val="black"/>
              </a:solidFill>
              <a:effectLst/>
              <a:uLnTx/>
              <a:uFillTx/>
              <a:latin typeface="+mn-lt"/>
              <a:ea typeface="+mn-ea"/>
              <a:cs typeface="+mn-cs"/>
            </a:rPr>
            <a:t>任意繰上償還により、地方債残高の減少に加え</a:t>
          </a:r>
          <a:r>
            <a:rPr kumimoji="1" lang="ja-JP" altLang="ja-JP" sz="1100" b="0" i="0" u="none" strike="noStrike" kern="0" cap="none" spc="0" normalizeH="0" baseline="0" noProof="0">
              <a:ln>
                <a:noFill/>
              </a:ln>
              <a:solidFill>
                <a:prstClr val="black"/>
              </a:solidFill>
              <a:effectLst/>
              <a:uLnTx/>
              <a:uFillTx/>
              <a:latin typeface="+mn-lt"/>
              <a:ea typeface="+mn-ea"/>
              <a:cs typeface="+mn-cs"/>
            </a:rPr>
            <a:t>、充当可能財源である基金（地域振興基金等）の増や交付税措置率の高い起債の借入を行っていることが主な要因である。現在行っている災害復旧事業に伴い、地方債の現在高の増や充当可能基金の減が見込まれるため数値の悪化は避けられない状況である。今後は事業の選択をするとともに、交付税措置のある起債の活用等により、将来負担比率</a:t>
          </a:r>
          <a:r>
            <a:rPr kumimoji="1" lang="ja-JP" altLang="en-US" sz="1100" b="0" i="0" u="none" strike="noStrike" kern="0" cap="none" spc="0" normalizeH="0" baseline="0" noProof="0">
              <a:ln>
                <a:noFill/>
              </a:ln>
              <a:solidFill>
                <a:prstClr val="black"/>
              </a:solidFill>
              <a:effectLst/>
              <a:uLnTx/>
              <a:uFillTx/>
              <a:latin typeface="+mn-lt"/>
              <a:ea typeface="+mn-ea"/>
              <a:cs typeface="+mn-cs"/>
            </a:rPr>
            <a:t>の悪化を抑えるよう努める。</a:t>
          </a:r>
          <a:endPar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61</xdr:col>
      <xdr:colOff>6350</xdr:colOff>
      <xdr:row>10</xdr:row>
      <xdr:rowOff>63500</xdr:rowOff>
    </xdr:from>
    <xdr:ext cx="298543" cy="225703"/>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6" name="将来負担の状況グラフ枠">
          <a:extLst>
            <a:ext uri="{FF2B5EF4-FFF2-40B4-BE49-F238E27FC236}">
              <a16:creationId xmlns:a16="http://schemas.microsoft.com/office/drawing/2014/main" id="{00000000-0008-0000-0300-0000B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37324</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7018000" y="2370667"/>
          <a:ext cx="0" cy="16100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9401</xdr:rowOff>
    </xdr:from>
    <xdr:ext cx="762000" cy="259045"/>
    <xdr:sp macro="" textlink="">
      <xdr:nvSpPr>
        <xdr:cNvPr id="448" name="将来負担の状況最小値テキスト">
          <a:extLst>
            <a:ext uri="{FF2B5EF4-FFF2-40B4-BE49-F238E27FC236}">
              <a16:creationId xmlns:a16="http://schemas.microsoft.com/office/drawing/2014/main" id="{00000000-0008-0000-0300-0000C0010000}"/>
            </a:ext>
          </a:extLst>
        </xdr:cNvPr>
        <xdr:cNvSpPr txBox="1"/>
      </xdr:nvSpPr>
      <xdr:spPr>
        <a:xfrm>
          <a:off x="17106900" y="395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37324</xdr:rowOff>
    </xdr:from>
    <xdr:to>
      <xdr:col>81</xdr:col>
      <xdr:colOff>133350</xdr:colOff>
      <xdr:row>23</xdr:row>
      <xdr:rowOff>37324</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929100" y="3980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50" name="将来負担の状況最大値テキスト">
          <a:extLst>
            <a:ext uri="{FF2B5EF4-FFF2-40B4-BE49-F238E27FC236}">
              <a16:creationId xmlns:a16="http://schemas.microsoft.com/office/drawing/2014/main" id="{00000000-0008-0000-0300-0000C2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116716</xdr:rowOff>
    </xdr:from>
    <xdr:ext cx="762000" cy="259045"/>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7106900" y="23455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144639</xdr:rowOff>
    </xdr:from>
    <xdr:to>
      <xdr:col>81</xdr:col>
      <xdr:colOff>95250</xdr:colOff>
      <xdr:row>14</xdr:row>
      <xdr:rowOff>74789</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967200" y="2373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5503</xdr:rowOff>
    </xdr:from>
    <xdr:to>
      <xdr:col>77</xdr:col>
      <xdr:colOff>95250</xdr:colOff>
      <xdr:row>15</xdr:row>
      <xdr:rowOff>107103</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6129000" y="257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117280</xdr:rowOff>
    </xdr:from>
    <xdr:ext cx="7366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798800" y="2346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123472</xdr:rowOff>
    </xdr:from>
    <xdr:to>
      <xdr:col>73</xdr:col>
      <xdr:colOff>44450</xdr:colOff>
      <xdr:row>16</xdr:row>
      <xdr:rowOff>53622</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69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63799</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464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56444</xdr:rowOff>
    </xdr:from>
    <xdr:to>
      <xdr:col>68</xdr:col>
      <xdr:colOff>203200</xdr:colOff>
      <xdr:row>15</xdr:row>
      <xdr:rowOff>158044</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4351000" y="2628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168221</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020800" y="2397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88618</xdr:rowOff>
    </xdr:from>
    <xdr:to>
      <xdr:col>64</xdr:col>
      <xdr:colOff>152400</xdr:colOff>
      <xdr:row>16</xdr:row>
      <xdr:rowOff>18768</xdr:rowOff>
    </xdr:to>
    <xdr:sp macro="" textlink="">
      <xdr:nvSpPr>
        <xdr:cNvPr id="460" name="フローチャート: 判断 459">
          <a:extLst>
            <a:ext uri="{FF2B5EF4-FFF2-40B4-BE49-F238E27FC236}">
              <a16:creationId xmlns:a16="http://schemas.microsoft.com/office/drawing/2014/main" id="{00000000-0008-0000-0300-0000CC010000}"/>
            </a:ext>
          </a:extLst>
        </xdr:cNvPr>
        <xdr:cNvSpPr/>
      </xdr:nvSpPr>
      <xdr:spPr>
        <a:xfrm>
          <a:off x="13462000" y="2660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3545</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131800" y="2746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93839</xdr:rowOff>
    </xdr:from>
    <xdr:to>
      <xdr:col>64</xdr:col>
      <xdr:colOff>152400</xdr:colOff>
      <xdr:row>15</xdr:row>
      <xdr:rowOff>23989</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3462000" y="249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34166</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3131800" y="2263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福岡県朝倉市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50,903
50,056
246.71
38,660,000
37,319,467
1,036,347
15,561,287
28,745,639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前年度と比較すると令和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給与等の見直しによる増等により前年度比</a:t>
          </a:r>
          <a:r>
            <a:rPr kumimoji="1" lang="en-US" altLang="ja-JP" sz="1100">
              <a:solidFill>
                <a:schemeClr val="dk1"/>
              </a:solidFill>
              <a:effectLst/>
              <a:latin typeface="+mn-lt"/>
              <a:ea typeface="+mn-ea"/>
              <a:cs typeface="+mn-cs"/>
            </a:rPr>
            <a:t>1.5</a:t>
          </a:r>
          <a:r>
            <a:rPr kumimoji="1" lang="ja-JP" altLang="en-US" sz="1100">
              <a:solidFill>
                <a:schemeClr val="dk1"/>
              </a:solidFill>
              <a:effectLst/>
              <a:latin typeface="+mn-lt"/>
              <a:ea typeface="+mn-ea"/>
              <a:cs typeface="+mn-cs"/>
            </a:rPr>
            <a:t>ポイントの増となっており、類似団体平均を上回っている。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復旧・復興業務の目途が付くまでの間は、特例定数の範囲内で正規職員の増員採用や任期付職員の採用等を行い、業務に対応していく必要があるため経費の増が見込まれるが、定数管理の徹底を図り抑制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62230</xdr:rowOff>
    </xdr:from>
    <xdr:to>
      <xdr:col>24</xdr:col>
      <xdr:colOff>25400</xdr:colOff>
      <xdr:row>40</xdr:row>
      <xdr:rowOff>43180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200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7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43180</xdr:rowOff>
    </xdr:from>
    <xdr:to>
      <xdr:col>24</xdr:col>
      <xdr:colOff>114300</xdr:colOff>
      <xdr:row>40</xdr:row>
      <xdr:rowOff>43180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0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148607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6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62230</xdr:rowOff>
    </xdr:from>
    <xdr:to>
      <xdr:col>24</xdr:col>
      <xdr:colOff>114300</xdr:colOff>
      <xdr:row>33</xdr:row>
      <xdr:rowOff>62230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2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88900</xdr:rowOff>
    </xdr:from>
    <xdr:to>
      <xdr:col>24</xdr:col>
      <xdr:colOff>25400</xdr:colOff>
      <xdr:row>37</xdr:row>
      <xdr:rowOff>31750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611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130827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88900</xdr:rowOff>
    </xdr:from>
    <xdr:to>
      <xdr:col>19</xdr:col>
      <xdr:colOff>187325</xdr:colOff>
      <xdr:row>37</xdr:row>
      <xdr:rowOff>85090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6110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60960</xdr:rowOff>
    </xdr:from>
    <xdr:to>
      <xdr:col>20</xdr:col>
      <xdr:colOff>38100</xdr:colOff>
      <xdr:row>36</xdr:row>
      <xdr:rowOff>162560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147337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1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168910</xdr:rowOff>
    </xdr:from>
    <xdr:to>
      <xdr:col>15</xdr:col>
      <xdr:colOff>98425</xdr:colOff>
      <xdr:row>37</xdr:row>
      <xdr:rowOff>85090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16966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26670</xdr:rowOff>
    </xdr:from>
    <xdr:to>
      <xdr:col>15</xdr:col>
      <xdr:colOff>149225</xdr:colOff>
      <xdr:row>37</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138447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168910</xdr:rowOff>
    </xdr:from>
    <xdr:to>
      <xdr:col>11</xdr:col>
      <xdr:colOff>9525</xdr:colOff>
      <xdr:row>36</xdr:row>
      <xdr:rowOff>5080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169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68580</xdr:rowOff>
    </xdr:from>
    <xdr:to>
      <xdr:col>6</xdr:col>
      <xdr:colOff>171450</xdr:colOff>
      <xdr:row>36</xdr:row>
      <xdr:rowOff>170180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154957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152400</xdr:rowOff>
    </xdr:from>
    <xdr:to>
      <xdr:col>24</xdr:col>
      <xdr:colOff>76200</xdr:colOff>
      <xdr:row>37</xdr:row>
      <xdr:rowOff>82550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124477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38100</xdr:rowOff>
    </xdr:from>
    <xdr:to>
      <xdr:col>20</xdr:col>
      <xdr:colOff>38100</xdr:colOff>
      <xdr:row>36</xdr:row>
      <xdr:rowOff>139700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149877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34290</xdr:rowOff>
    </xdr:from>
    <xdr:to>
      <xdr:col>15</xdr:col>
      <xdr:colOff>149225</xdr:colOff>
      <xdr:row>37</xdr:row>
      <xdr:rowOff>135890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120667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118110</xdr:rowOff>
    </xdr:from>
    <xdr:to>
      <xdr:col>11</xdr:col>
      <xdr:colOff>60325</xdr:colOff>
      <xdr:row>36</xdr:row>
      <xdr:rowOff>48260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58437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125730</xdr:rowOff>
    </xdr:from>
    <xdr:to>
      <xdr:col>6</xdr:col>
      <xdr:colOff>171450</xdr:colOff>
      <xdr:row>36</xdr:row>
      <xdr:rowOff>55880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66057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汚泥再生処理センターの点検、電気料及び燃料費等</a:t>
          </a:r>
          <a:r>
            <a:rPr kumimoji="1" lang="ja-JP" altLang="ja-JP" sz="1100">
              <a:solidFill>
                <a:schemeClr val="dk1"/>
              </a:solidFill>
              <a:effectLst/>
              <a:latin typeface="+mn-lt"/>
              <a:ea typeface="+mn-ea"/>
              <a:cs typeface="+mn-cs"/>
            </a:rPr>
            <a:t>の増</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、普通交付税</a:t>
          </a:r>
          <a:r>
            <a:rPr kumimoji="1" lang="ja-JP" altLang="en-US" sz="1100">
              <a:solidFill>
                <a:schemeClr val="dk1"/>
              </a:solidFill>
              <a:effectLst/>
              <a:latin typeface="+mn-lt"/>
              <a:ea typeface="+mn-ea"/>
              <a:cs typeface="+mn-cs"/>
            </a:rPr>
            <a:t>・臨時財政対策債</a:t>
          </a:r>
          <a:r>
            <a:rPr kumimoji="1" lang="ja-JP" altLang="ja-JP" sz="1100">
              <a:solidFill>
                <a:schemeClr val="dk1"/>
              </a:solidFill>
              <a:effectLst/>
              <a:latin typeface="+mn-lt"/>
              <a:ea typeface="+mn-ea"/>
              <a:cs typeface="+mn-cs"/>
            </a:rPr>
            <a:t>等</a:t>
          </a:r>
          <a:r>
            <a:rPr kumimoji="1" lang="ja-JP" altLang="en-US" sz="1100">
              <a:solidFill>
                <a:schemeClr val="dk1"/>
              </a:solidFill>
              <a:effectLst/>
              <a:latin typeface="+mn-lt"/>
              <a:ea typeface="+mn-ea"/>
              <a:cs typeface="+mn-cs"/>
            </a:rPr>
            <a:t>の減</a:t>
          </a:r>
          <a:r>
            <a:rPr kumimoji="1" lang="ja-JP" altLang="ja-JP" sz="1100">
              <a:solidFill>
                <a:schemeClr val="dk1"/>
              </a:solidFill>
              <a:effectLst/>
              <a:latin typeface="+mn-lt"/>
              <a:ea typeface="+mn-ea"/>
              <a:cs typeface="+mn-cs"/>
            </a:rPr>
            <a:t>による歳入の経常的一般財源等の</a:t>
          </a:r>
          <a:r>
            <a:rPr kumimoji="1" lang="ja-JP" altLang="en-US" sz="1100">
              <a:solidFill>
                <a:schemeClr val="dk1"/>
              </a:solidFill>
              <a:effectLst/>
              <a:latin typeface="+mn-lt"/>
              <a:ea typeface="+mn-ea"/>
              <a:cs typeface="+mn-cs"/>
            </a:rPr>
            <a:t>縮小</a:t>
          </a:r>
          <a:r>
            <a:rPr kumimoji="1" lang="ja-JP" altLang="ja-JP" sz="1100">
              <a:solidFill>
                <a:schemeClr val="dk1"/>
              </a:solidFill>
              <a:effectLst/>
              <a:latin typeface="+mn-lt"/>
              <a:ea typeface="+mn-ea"/>
              <a:cs typeface="+mn-cs"/>
            </a:rPr>
            <a:t>による影響で前年度比</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って</a:t>
          </a:r>
          <a:r>
            <a:rPr kumimoji="1" lang="ja-JP" altLang="ja-JP" sz="1100">
              <a:solidFill>
                <a:schemeClr val="dk1"/>
              </a:solidFill>
              <a:effectLst/>
              <a:latin typeface="+mn-lt"/>
              <a:ea typeface="+mn-ea"/>
              <a:cs typeface="+mn-cs"/>
            </a:rPr>
            <a:t>いる。</a:t>
          </a:r>
          <a:endParaRPr lang="ja-JP" altLang="ja-JP" sz="1400">
            <a:effectLst/>
          </a:endParaRPr>
        </a:p>
        <a:p>
          <a:r>
            <a:rPr kumimoji="1" lang="ja-JP" altLang="ja-JP" sz="1100">
              <a:solidFill>
                <a:schemeClr val="dk1"/>
              </a:solidFill>
              <a:effectLst/>
              <a:latin typeface="+mn-lt"/>
              <a:ea typeface="+mn-ea"/>
              <a:cs typeface="+mn-cs"/>
            </a:rPr>
            <a:t>　今後も公共施設の適正維持とともに、管理方法を含めた事業費の見直し等コスト削減に努める。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114300</xdr:rowOff>
    </xdr:from>
    <xdr:to>
      <xdr:col>82</xdr:col>
      <xdr:colOff>107950</xdr:colOff>
      <xdr:row>21</xdr:row>
      <xdr:rowOff>19050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1717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162577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9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19050</xdr:rowOff>
    </xdr:from>
    <xdr:to>
      <xdr:col>82</xdr:col>
      <xdr:colOff>196850</xdr:colOff>
      <xdr:row>21</xdr:row>
      <xdr:rowOff>19050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1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29227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1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114300</xdr:rowOff>
    </xdr:from>
    <xdr:to>
      <xdr:col>82</xdr:col>
      <xdr:colOff>196850</xdr:colOff>
      <xdr:row>12</xdr:row>
      <xdr:rowOff>114300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17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82550</xdr:rowOff>
    </xdr:from>
    <xdr:to>
      <xdr:col>82</xdr:col>
      <xdr:colOff>107950</xdr:colOff>
      <xdr:row>16</xdr:row>
      <xdr:rowOff>76200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654300"/>
          <a:ext cx="8382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82550</xdr:rowOff>
    </xdr:from>
    <xdr:to>
      <xdr:col>78</xdr:col>
      <xdr:colOff>69850</xdr:colOff>
      <xdr:row>16</xdr:row>
      <xdr:rowOff>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4782800" y="26543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120650</xdr:rowOff>
    </xdr:from>
    <xdr:to>
      <xdr:col>78</xdr:col>
      <xdr:colOff>120650</xdr:colOff>
      <xdr:row>16</xdr:row>
      <xdr:rowOff>50800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35577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77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0</xdr:rowOff>
    </xdr:from>
    <xdr:to>
      <xdr:col>73</xdr:col>
      <xdr:colOff>180975</xdr:colOff>
      <xdr:row>16</xdr:row>
      <xdr:rowOff>165100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893800" y="2743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12700</xdr:rowOff>
    </xdr:from>
    <xdr:to>
      <xdr:col>74</xdr:col>
      <xdr:colOff>31750</xdr:colOff>
      <xdr:row>16</xdr:row>
      <xdr:rowOff>114300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99077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165100</xdr:rowOff>
    </xdr:from>
    <xdr:to>
      <xdr:col>69</xdr:col>
      <xdr:colOff>92075</xdr:colOff>
      <xdr:row>17</xdr:row>
      <xdr:rowOff>19050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908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165100</xdr:rowOff>
    </xdr:from>
    <xdr:to>
      <xdr:col>69</xdr:col>
      <xdr:colOff>142875</xdr:colOff>
      <xdr:row>17</xdr:row>
      <xdr:rowOff>95250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80027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127000</xdr:rowOff>
    </xdr:from>
    <xdr:to>
      <xdr:col>65</xdr:col>
      <xdr:colOff>53975</xdr:colOff>
      <xdr:row>17</xdr:row>
      <xdr:rowOff>57150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67327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25400</xdr:rowOff>
    </xdr:from>
    <xdr:to>
      <xdr:col>82</xdr:col>
      <xdr:colOff>158750</xdr:colOff>
      <xdr:row>16</xdr:row>
      <xdr:rowOff>127000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41927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31750</xdr:rowOff>
    </xdr:from>
    <xdr:to>
      <xdr:col>78</xdr:col>
      <xdr:colOff>120650</xdr:colOff>
      <xdr:row>15</xdr:row>
      <xdr:rowOff>133350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143527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120650</xdr:rowOff>
    </xdr:from>
    <xdr:to>
      <xdr:col>74</xdr:col>
      <xdr:colOff>31750</xdr:colOff>
      <xdr:row>16</xdr:row>
      <xdr:rowOff>50800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60977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114300</xdr:rowOff>
    </xdr:from>
    <xdr:to>
      <xdr:col>69</xdr:col>
      <xdr:colOff>142875</xdr:colOff>
      <xdr:row>17</xdr:row>
      <xdr:rowOff>44450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54627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139700</xdr:rowOff>
    </xdr:from>
    <xdr:to>
      <xdr:col>65</xdr:col>
      <xdr:colOff>53975</xdr:colOff>
      <xdr:row>17</xdr:row>
      <xdr:rowOff>69850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54627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9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前年度と比較すると令和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年度は、障がい福祉サービス事業の増</a:t>
          </a:r>
          <a:r>
            <a:rPr kumimoji="1" lang="ja-JP" altLang="en-US" sz="110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a:t>
          </a:r>
          <a:r>
            <a:rPr kumimoji="1" lang="ja-JP" altLang="en-US" sz="1100">
              <a:solidFill>
                <a:schemeClr val="dk1"/>
              </a:solidFill>
              <a:effectLst/>
              <a:latin typeface="+mn-lt"/>
              <a:ea typeface="+mn-ea"/>
              <a:cs typeface="+mn-cs"/>
            </a:rPr>
            <a:t>いる</a:t>
          </a:r>
          <a:r>
            <a:rPr kumimoji="1" lang="ja-JP" altLang="ja-JP" sz="1100">
              <a:solidFill>
                <a:schemeClr val="dk1"/>
              </a:solidFill>
              <a:effectLst/>
              <a:latin typeface="+mn-lt"/>
              <a:ea typeface="+mn-ea"/>
              <a:cs typeface="+mn-cs"/>
            </a:rPr>
            <a:t>。　</a:t>
          </a:r>
          <a:endParaRPr lang="ja-JP" altLang="ja-JP" sz="1400">
            <a:effectLst/>
          </a:endParaRPr>
        </a:p>
        <a:p>
          <a:r>
            <a:rPr kumimoji="1" lang="ja-JP" altLang="ja-JP" sz="1100">
              <a:solidFill>
                <a:schemeClr val="dk1"/>
              </a:solidFill>
              <a:effectLst/>
              <a:latin typeface="+mn-lt"/>
              <a:ea typeface="+mn-ea"/>
              <a:cs typeface="+mn-cs"/>
            </a:rPr>
            <a:t>　今後も各福祉制度の受給増により扶助費の増嵩が想定されるため、審査等の適正化を進め、歳出抑制に努める。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88138</xdr:rowOff>
    </xdr:from>
    <xdr:to>
      <xdr:col>24</xdr:col>
      <xdr:colOff>25400</xdr:colOff>
      <xdr:row>61</xdr:row>
      <xdr:rowOff>170434</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74988"/>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142511</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170434</xdr:rowOff>
    </xdr:from>
    <xdr:to>
      <xdr:col>24</xdr:col>
      <xdr:colOff>114300</xdr:colOff>
      <xdr:row>61</xdr:row>
      <xdr:rowOff>170434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3065</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1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88138</xdr:rowOff>
    </xdr:from>
    <xdr:to>
      <xdr:col>24</xdr:col>
      <xdr:colOff>114300</xdr:colOff>
      <xdr:row>53</xdr:row>
      <xdr:rowOff>88138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74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65278</xdr:rowOff>
    </xdr:from>
    <xdr:to>
      <xdr:col>24</xdr:col>
      <xdr:colOff>25400</xdr:colOff>
      <xdr:row>55</xdr:row>
      <xdr:rowOff>101854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49502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41419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71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69342</xdr:rowOff>
    </xdr:from>
    <xdr:to>
      <xdr:col>24</xdr:col>
      <xdr:colOff>76200</xdr:colOff>
      <xdr:row>55</xdr:row>
      <xdr:rowOff>170942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65278</xdr:rowOff>
    </xdr:from>
    <xdr:to>
      <xdr:col>19</xdr:col>
      <xdr:colOff>187325</xdr:colOff>
      <xdr:row>55</xdr:row>
      <xdr:rowOff>129286</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49502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51054</xdr:rowOff>
    </xdr:from>
    <xdr:to>
      <xdr:col>20</xdr:col>
      <xdr:colOff>38100</xdr:colOff>
      <xdr:row>55</xdr:row>
      <xdr:rowOff>152654</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137431</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67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129286</xdr:rowOff>
    </xdr:from>
    <xdr:to>
      <xdr:col>15</xdr:col>
      <xdr:colOff>98425</xdr:colOff>
      <xdr:row>56</xdr:row>
      <xdr:rowOff>85852</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55903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151638</xdr:rowOff>
    </xdr:from>
    <xdr:to>
      <xdr:col>15</xdr:col>
      <xdr:colOff>149225</xdr:colOff>
      <xdr:row>56</xdr:row>
      <xdr:rowOff>81788</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66565</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147574</xdr:rowOff>
    </xdr:from>
    <xdr:to>
      <xdr:col>11</xdr:col>
      <xdr:colOff>9525</xdr:colOff>
      <xdr:row>56</xdr:row>
      <xdr:rowOff>85852</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57732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62484</xdr:rowOff>
    </xdr:from>
    <xdr:to>
      <xdr:col>11</xdr:col>
      <xdr:colOff>60325</xdr:colOff>
      <xdr:row>56</xdr:row>
      <xdr:rowOff>164084</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148861</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75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16764</xdr:rowOff>
    </xdr:from>
    <xdr:to>
      <xdr:col>6</xdr:col>
      <xdr:colOff>171450</xdr:colOff>
      <xdr:row>56</xdr:row>
      <xdr:rowOff>118364</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61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103141</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704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51054</xdr:rowOff>
    </xdr:from>
    <xdr:to>
      <xdr:col>24</xdr:col>
      <xdr:colOff>76200</xdr:colOff>
      <xdr:row>55</xdr:row>
      <xdr:rowOff>152654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8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67581</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32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14478</xdr:rowOff>
    </xdr:from>
    <xdr:to>
      <xdr:col>20</xdr:col>
      <xdr:colOff>38100</xdr:colOff>
      <xdr:row>55</xdr:row>
      <xdr:rowOff>116078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444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126255</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21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78486</xdr:rowOff>
    </xdr:from>
    <xdr:to>
      <xdr:col>15</xdr:col>
      <xdr:colOff>149225</xdr:colOff>
      <xdr:row>56</xdr:row>
      <xdr:rowOff>8636</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18813</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27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35052</xdr:rowOff>
    </xdr:from>
    <xdr:to>
      <xdr:col>11</xdr:col>
      <xdr:colOff>60325</xdr:colOff>
      <xdr:row>56</xdr:row>
      <xdr:rowOff>136652</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146829</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40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96774</xdr:rowOff>
    </xdr:from>
    <xdr:to>
      <xdr:col>6</xdr:col>
      <xdr:colOff>171450</xdr:colOff>
      <xdr:row>56</xdr:row>
      <xdr:rowOff>26924</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37101</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後期高齢者医療給付費の増や</a:t>
          </a:r>
          <a:r>
            <a:rPr kumimoji="1" lang="ja-JP" altLang="ja-JP" sz="1100">
              <a:solidFill>
                <a:schemeClr val="dk1"/>
              </a:solidFill>
              <a:effectLst/>
              <a:latin typeface="+mn-lt"/>
              <a:ea typeface="+mn-ea"/>
              <a:cs typeface="+mn-cs"/>
            </a:rPr>
            <a:t>普通交付税・臨時財政対策債等の減による歳入の経常的一般財源等の縮小による影響</a:t>
          </a:r>
          <a:r>
            <a:rPr kumimoji="1" lang="ja-JP" altLang="en-US" sz="1100">
              <a:solidFill>
                <a:schemeClr val="dk1"/>
              </a:solidFill>
              <a:effectLst/>
              <a:latin typeface="+mn-lt"/>
              <a:ea typeface="+mn-ea"/>
              <a:cs typeface="+mn-cs"/>
            </a:rPr>
            <a:t>で前年比</a:t>
          </a:r>
          <a:r>
            <a:rPr kumimoji="1" lang="en-US" altLang="ja-JP" sz="1100">
              <a:solidFill>
                <a:schemeClr val="dk1"/>
              </a:solidFill>
              <a:effectLst/>
              <a:latin typeface="+mn-lt"/>
              <a:ea typeface="+mn-ea"/>
              <a:cs typeface="+mn-cs"/>
            </a:rPr>
            <a:t>0.5</a:t>
          </a:r>
          <a:r>
            <a:rPr kumimoji="1" lang="ja-JP" altLang="en-US" sz="1100">
              <a:solidFill>
                <a:schemeClr val="dk1"/>
              </a:solidFill>
              <a:effectLst/>
              <a:latin typeface="+mn-lt"/>
              <a:ea typeface="+mn-ea"/>
              <a:cs typeface="+mn-cs"/>
            </a:rPr>
            <a:t>ポイント増となっている。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後期高齢者医療事業、介護保険事業の特別会計への繰出金は増加傾向にあるため、事業見直し等により繰出金の抑制を図り、普通会計の負担を減らしていく必要がある。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151493</xdr:rowOff>
    </xdr:from>
    <xdr:to>
      <xdr:col>82</xdr:col>
      <xdr:colOff>107950</xdr:colOff>
      <xdr:row>61</xdr:row>
      <xdr:rowOff>69850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23834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66420</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151493</xdr:rowOff>
    </xdr:from>
    <xdr:to>
      <xdr:col>82</xdr:col>
      <xdr:colOff>196850</xdr:colOff>
      <xdr:row>53</xdr:row>
      <xdr:rowOff>151493</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61685</xdr:rowOff>
    </xdr:from>
    <xdr:to>
      <xdr:col>82</xdr:col>
      <xdr:colOff>107950</xdr:colOff>
      <xdr:row>56</xdr:row>
      <xdr:rowOff>143328</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662885"/>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7455</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80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35378</xdr:rowOff>
    </xdr:from>
    <xdr:to>
      <xdr:col>82</xdr:col>
      <xdr:colOff>158750</xdr:colOff>
      <xdr:row>57</xdr:row>
      <xdr:rowOff>136978</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61685</xdr:rowOff>
    </xdr:from>
    <xdr:to>
      <xdr:col>78</xdr:col>
      <xdr:colOff>69850</xdr:colOff>
      <xdr:row>56</xdr:row>
      <xdr:rowOff>127000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96628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157843</xdr:rowOff>
    </xdr:from>
    <xdr:to>
      <xdr:col>78</xdr:col>
      <xdr:colOff>120650</xdr:colOff>
      <xdr:row>57</xdr:row>
      <xdr:rowOff>87993</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72770</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127000</xdr:rowOff>
    </xdr:from>
    <xdr:to>
      <xdr:col>73</xdr:col>
      <xdr:colOff>180975</xdr:colOff>
      <xdr:row>56</xdr:row>
      <xdr:rowOff>127000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72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35378</xdr:rowOff>
    </xdr:from>
    <xdr:to>
      <xdr:col>74</xdr:col>
      <xdr:colOff>31750</xdr:colOff>
      <xdr:row>57</xdr:row>
      <xdr:rowOff>136978</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121755</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127000</xdr:rowOff>
    </xdr:from>
    <xdr:to>
      <xdr:col>69</xdr:col>
      <xdr:colOff>92075</xdr:colOff>
      <xdr:row>56</xdr:row>
      <xdr:rowOff>127000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004800" y="972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157843</xdr:rowOff>
    </xdr:from>
    <xdr:to>
      <xdr:col>69</xdr:col>
      <xdr:colOff>142875</xdr:colOff>
      <xdr:row>59</xdr:row>
      <xdr:rowOff>87993</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101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72770</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101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51707</xdr:rowOff>
    </xdr:from>
    <xdr:to>
      <xdr:col>65</xdr:col>
      <xdr:colOff>53975</xdr:colOff>
      <xdr:row>59</xdr:row>
      <xdr:rowOff>153307</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1016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138084</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92528</xdr:rowOff>
    </xdr:from>
    <xdr:to>
      <xdr:col>82</xdr:col>
      <xdr:colOff>158750</xdr:colOff>
      <xdr:row>57</xdr:row>
      <xdr:rowOff>22678</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109055</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10885</xdr:rowOff>
    </xdr:from>
    <xdr:to>
      <xdr:col>78</xdr:col>
      <xdr:colOff>120650</xdr:colOff>
      <xdr:row>56</xdr:row>
      <xdr:rowOff>112485</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122662</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38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76200</xdr:rowOff>
    </xdr:from>
    <xdr:to>
      <xdr:col>74</xdr:col>
      <xdr:colOff>31750</xdr:colOff>
      <xdr:row>57</xdr:row>
      <xdr:rowOff>6350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16527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76200</xdr:rowOff>
    </xdr:from>
    <xdr:to>
      <xdr:col>69</xdr:col>
      <xdr:colOff>142875</xdr:colOff>
      <xdr:row>57</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16527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76200</xdr:rowOff>
    </xdr:from>
    <xdr:to>
      <xdr:col>65</xdr:col>
      <xdr:colOff>53975</xdr:colOff>
      <xdr:row>57</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16527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補助費等に係る経常収支比率は、</a:t>
          </a:r>
          <a:r>
            <a:rPr kumimoji="1" lang="ja-JP" altLang="en-US" sz="1100">
              <a:solidFill>
                <a:schemeClr val="dk1"/>
              </a:solidFill>
              <a:effectLst/>
              <a:latin typeface="+mn-lt"/>
              <a:ea typeface="+mn-ea"/>
              <a:cs typeface="+mn-cs"/>
            </a:rPr>
            <a:t>消防自動車及び消防指令システム更新に伴う公債費負担金の増による影響で前年度比</a:t>
          </a:r>
          <a:r>
            <a:rPr kumimoji="1" lang="en-US" altLang="ja-JP" sz="1100">
              <a:solidFill>
                <a:schemeClr val="dk1"/>
              </a:solidFill>
              <a:effectLst/>
              <a:latin typeface="+mn-lt"/>
              <a:ea typeface="+mn-ea"/>
              <a:cs typeface="+mn-cs"/>
            </a:rPr>
            <a:t>1.3</a:t>
          </a:r>
          <a:r>
            <a:rPr kumimoji="1" lang="ja-JP" altLang="en-US" sz="1100">
              <a:solidFill>
                <a:schemeClr val="dk1"/>
              </a:solidFill>
              <a:effectLst/>
              <a:latin typeface="+mn-lt"/>
              <a:ea typeface="+mn-ea"/>
              <a:cs typeface="+mn-cs"/>
            </a:rPr>
            <a:t>ポイント増となっている。</a:t>
          </a:r>
          <a:endParaRPr lang="ja-JP" altLang="ja-JP" sz="1400">
            <a:effectLst/>
          </a:endParaRPr>
        </a:p>
        <a:p>
          <a:r>
            <a:rPr kumimoji="1" lang="ja-JP" altLang="ja-JP" sz="1100">
              <a:solidFill>
                <a:schemeClr val="dk1"/>
              </a:solidFill>
              <a:effectLst/>
              <a:latin typeface="+mn-lt"/>
              <a:ea typeface="+mn-ea"/>
              <a:cs typeface="+mn-cs"/>
            </a:rPr>
            <a:t>　今後も補助金交付団体の精査、現行補助金の廃止・縮小も含めた補助金交付基準の見直し、特別会計や一部事務組合の歳出見直しによる繰出金縮減</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等行い、歳出の適正化に努める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41</xdr:row>
      <xdr:rowOff>29845</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910580"/>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1922</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703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29845</xdr:rowOff>
    </xdr:from>
    <xdr:to>
      <xdr:col>82</xdr:col>
      <xdr:colOff>196850</xdr:colOff>
      <xdr:row>41</xdr:row>
      <xdr:rowOff>29845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7059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46990</xdr:rowOff>
    </xdr:from>
    <xdr:to>
      <xdr:col>82</xdr:col>
      <xdr:colOff>107950</xdr:colOff>
      <xdr:row>38</xdr:row>
      <xdr:rowOff>121285</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5671800" y="6562090"/>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155592</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3277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139065</xdr:rowOff>
    </xdr:from>
    <xdr:to>
      <xdr:col>82</xdr:col>
      <xdr:colOff>158750</xdr:colOff>
      <xdr:row>38</xdr:row>
      <xdr:rowOff>69215</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46990</xdr:rowOff>
    </xdr:from>
    <xdr:to>
      <xdr:col>78</xdr:col>
      <xdr:colOff>69850</xdr:colOff>
      <xdr:row>38</xdr:row>
      <xdr:rowOff>69850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4782800" y="65620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133350</xdr:rowOff>
    </xdr:from>
    <xdr:to>
      <xdr:col>78</xdr:col>
      <xdr:colOff>120650</xdr:colOff>
      <xdr:row>38</xdr:row>
      <xdr:rowOff>63500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73677</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24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64135</xdr:rowOff>
    </xdr:from>
    <xdr:to>
      <xdr:col>73</xdr:col>
      <xdr:colOff>180975</xdr:colOff>
      <xdr:row>38</xdr:row>
      <xdr:rowOff>69850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3893800" y="65792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127635</xdr:rowOff>
    </xdr:from>
    <xdr:to>
      <xdr:col>74</xdr:col>
      <xdr:colOff>31750</xdr:colOff>
      <xdr:row>38</xdr:row>
      <xdr:rowOff>57785</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67962</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24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64135</xdr:rowOff>
    </xdr:from>
    <xdr:to>
      <xdr:col>69</xdr:col>
      <xdr:colOff>92075</xdr:colOff>
      <xdr:row>38</xdr:row>
      <xdr:rowOff>81280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004800" y="657923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47625</xdr:rowOff>
    </xdr:from>
    <xdr:to>
      <xdr:col>69</xdr:col>
      <xdr:colOff>142875</xdr:colOff>
      <xdr:row>37</xdr:row>
      <xdr:rowOff>149225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159402</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16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24765</xdr:rowOff>
    </xdr:from>
    <xdr:to>
      <xdr:col>65</xdr:col>
      <xdr:colOff>53975</xdr:colOff>
      <xdr:row>37</xdr:row>
      <xdr:rowOff>126365</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3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136542</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13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70485</xdr:rowOff>
    </xdr:from>
    <xdr:to>
      <xdr:col>82</xdr:col>
      <xdr:colOff>158750</xdr:colOff>
      <xdr:row>39</xdr:row>
      <xdr:rowOff>635</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658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42562</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55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167640</xdr:rowOff>
    </xdr:from>
    <xdr:to>
      <xdr:col>78</xdr:col>
      <xdr:colOff>120650</xdr:colOff>
      <xdr:row>38</xdr:row>
      <xdr:rowOff>97790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6511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82567</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6597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19050</xdr:rowOff>
    </xdr:from>
    <xdr:to>
      <xdr:col>74</xdr:col>
      <xdr:colOff>31750</xdr:colOff>
      <xdr:row>38</xdr:row>
      <xdr:rowOff>120650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653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105427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662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13335</xdr:rowOff>
    </xdr:from>
    <xdr:to>
      <xdr:col>69</xdr:col>
      <xdr:colOff>142875</xdr:colOff>
      <xdr:row>38</xdr:row>
      <xdr:rowOff>114935</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652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99712</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661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30480</xdr:rowOff>
    </xdr:from>
    <xdr:to>
      <xdr:col>65</xdr:col>
      <xdr:colOff>53975</xdr:colOff>
      <xdr:row>38</xdr:row>
      <xdr:rowOff>132080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116857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公債費に係る経常収支比率は</a:t>
          </a:r>
          <a:r>
            <a:rPr kumimoji="1" lang="ja-JP" altLang="en-US" sz="1100">
              <a:solidFill>
                <a:schemeClr val="dk1"/>
              </a:solidFill>
              <a:effectLst/>
              <a:latin typeface="+mn-lt"/>
              <a:ea typeface="+mn-ea"/>
              <a:cs typeface="+mn-cs"/>
            </a:rPr>
            <a:t>類似団体平均を下回っており、</a:t>
          </a:r>
          <a:r>
            <a:rPr kumimoji="1" lang="ja-JP" altLang="ja-JP" sz="1100">
              <a:solidFill>
                <a:schemeClr val="dk1"/>
              </a:solidFill>
              <a:effectLst/>
              <a:latin typeface="+mn-lt"/>
              <a:ea typeface="+mn-ea"/>
              <a:cs typeface="+mn-cs"/>
            </a:rPr>
            <a:t>前年度比</a:t>
          </a:r>
          <a:r>
            <a:rPr kumimoji="1" lang="ja-JP" altLang="en-US"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a:t>
          </a:r>
          <a:r>
            <a:rPr kumimoji="1" lang="ja-JP" altLang="en-US" sz="1100">
              <a:solidFill>
                <a:schemeClr val="dk1"/>
              </a:solidFill>
              <a:effectLst/>
              <a:latin typeface="+mn-lt"/>
              <a:ea typeface="+mn-ea"/>
              <a:cs typeface="+mn-cs"/>
            </a:rPr>
            <a:t>いる。</a:t>
          </a:r>
          <a:r>
            <a:rPr kumimoji="1" lang="ja-JP" altLang="ja-JP" sz="1100">
              <a:solidFill>
                <a:schemeClr val="dk1"/>
              </a:solidFill>
              <a:effectLst/>
              <a:latin typeface="+mn-lt"/>
              <a:ea typeface="+mn-ea"/>
              <a:cs typeface="+mn-cs"/>
            </a:rPr>
            <a:t>要因として、緊急防災減災事業債や</a:t>
          </a:r>
          <a:r>
            <a:rPr kumimoji="1" lang="ja-JP" altLang="en-US" sz="1100">
              <a:solidFill>
                <a:schemeClr val="dk1"/>
              </a:solidFill>
              <a:effectLst/>
              <a:latin typeface="+mn-lt"/>
              <a:ea typeface="+mn-ea"/>
              <a:cs typeface="+mn-cs"/>
            </a:rPr>
            <a:t>過疎</a:t>
          </a:r>
          <a:r>
            <a:rPr kumimoji="1" lang="ja-JP" altLang="ja-JP" sz="1100">
              <a:solidFill>
                <a:schemeClr val="dk1"/>
              </a:solidFill>
              <a:effectLst/>
              <a:latin typeface="+mn-lt"/>
              <a:ea typeface="+mn-ea"/>
              <a:cs typeface="+mn-cs"/>
            </a:rPr>
            <a:t>債</a:t>
          </a:r>
          <a:r>
            <a:rPr kumimoji="1" lang="ja-JP" altLang="en-US" sz="1100">
              <a:solidFill>
                <a:schemeClr val="dk1"/>
              </a:solidFill>
              <a:effectLst/>
              <a:latin typeface="+mn-lt"/>
              <a:ea typeface="+mn-ea"/>
              <a:cs typeface="+mn-cs"/>
            </a:rPr>
            <a:t>の増が</a:t>
          </a:r>
          <a:r>
            <a:rPr kumimoji="1" lang="ja-JP" altLang="ja-JP" sz="1100">
              <a:solidFill>
                <a:schemeClr val="dk1"/>
              </a:solidFill>
              <a:effectLst/>
              <a:latin typeface="+mn-lt"/>
              <a:ea typeface="+mn-ea"/>
              <a:cs typeface="+mn-cs"/>
            </a:rPr>
            <a:t>ある</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今後、災害復旧事業債や庁舎建設事業等の大型事業の償還額の増加が見込まれるため、投資事業を厳密に精査し、起債額の抑制に努める。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110672</xdr:rowOff>
    </xdr:from>
    <xdr:to>
      <xdr:col>24</xdr:col>
      <xdr:colOff>25400</xdr:colOff>
      <xdr:row>81</xdr:row>
      <xdr:rowOff>4536</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55072"/>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148063</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86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4536</xdr:rowOff>
    </xdr:from>
    <xdr:to>
      <xdr:col>24</xdr:col>
      <xdr:colOff>114300</xdr:colOff>
      <xdr:row>81</xdr:row>
      <xdr:rowOff>4536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89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25599</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19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110672</xdr:rowOff>
    </xdr:from>
    <xdr:to>
      <xdr:col>24</xdr:col>
      <xdr:colOff>114300</xdr:colOff>
      <xdr:row>72</xdr:row>
      <xdr:rowOff>110672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5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45357</xdr:rowOff>
    </xdr:from>
    <xdr:to>
      <xdr:col>24</xdr:col>
      <xdr:colOff>25400</xdr:colOff>
      <xdr:row>76</xdr:row>
      <xdr:rowOff>143329</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3987800" y="13075557"/>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97263</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27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125186</xdr:rowOff>
    </xdr:from>
    <xdr:to>
      <xdr:col>24</xdr:col>
      <xdr:colOff>76200</xdr:colOff>
      <xdr:row>77</xdr:row>
      <xdr:rowOff>55336</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15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45357</xdr:rowOff>
    </xdr:from>
    <xdr:to>
      <xdr:col>19</xdr:col>
      <xdr:colOff>187325</xdr:colOff>
      <xdr:row>77</xdr:row>
      <xdr:rowOff>69850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0755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59871</xdr:rowOff>
    </xdr:from>
    <xdr:to>
      <xdr:col>20</xdr:col>
      <xdr:colOff>38100</xdr:colOff>
      <xdr:row>76</xdr:row>
      <xdr:rowOff>161471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146248</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176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165100</xdr:rowOff>
    </xdr:from>
    <xdr:to>
      <xdr:col>15</xdr:col>
      <xdr:colOff>98425</xdr:colOff>
      <xdr:row>77</xdr:row>
      <xdr:rowOff>69850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195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48986</xdr:rowOff>
    </xdr:from>
    <xdr:to>
      <xdr:col>15</xdr:col>
      <xdr:colOff>149225</xdr:colOff>
      <xdr:row>76</xdr:row>
      <xdr:rowOff>150586</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160762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284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34471</xdr:rowOff>
    </xdr:from>
    <xdr:to>
      <xdr:col>11</xdr:col>
      <xdr:colOff>9525</xdr:colOff>
      <xdr:row>76</xdr:row>
      <xdr:rowOff>165100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1320800" y="13064671"/>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48986</xdr:rowOff>
    </xdr:from>
    <xdr:to>
      <xdr:col>11</xdr:col>
      <xdr:colOff>60325</xdr:colOff>
      <xdr:row>76</xdr:row>
      <xdr:rowOff>150586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160762</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284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59871</xdr:rowOff>
    </xdr:from>
    <xdr:to>
      <xdr:col>6</xdr:col>
      <xdr:colOff>171450</xdr:colOff>
      <xdr:row>76</xdr:row>
      <xdr:rowOff>161471</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146248</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17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92529</xdr:rowOff>
    </xdr:from>
    <xdr:to>
      <xdr:col>24</xdr:col>
      <xdr:colOff>76200</xdr:colOff>
      <xdr:row>77</xdr:row>
      <xdr:rowOff>22679</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12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109056</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2967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166007</xdr:rowOff>
    </xdr:from>
    <xdr:to>
      <xdr:col>20</xdr:col>
      <xdr:colOff>38100</xdr:colOff>
      <xdr:row>76</xdr:row>
      <xdr:rowOff>96157</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106334</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2793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19050</xdr:rowOff>
    </xdr:from>
    <xdr:to>
      <xdr:col>15</xdr:col>
      <xdr:colOff>149225</xdr:colOff>
      <xdr:row>77</xdr:row>
      <xdr:rowOff>120650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105427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114300</xdr:rowOff>
    </xdr:from>
    <xdr:to>
      <xdr:col>11</xdr:col>
      <xdr:colOff>60325</xdr:colOff>
      <xdr:row>77</xdr:row>
      <xdr:rowOff>44450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29227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155121</xdr:rowOff>
    </xdr:from>
    <xdr:to>
      <xdr:col>6</xdr:col>
      <xdr:colOff>171450</xdr:colOff>
      <xdr:row>76</xdr:row>
      <xdr:rowOff>85271</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013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95449</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278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公債費を除く経常収支比率は、類似団体平均を</a:t>
          </a:r>
          <a:r>
            <a:rPr kumimoji="1" lang="ja-JP" altLang="en-US" sz="1100">
              <a:solidFill>
                <a:schemeClr val="dk1"/>
              </a:solidFill>
              <a:effectLst/>
              <a:latin typeface="+mn-lt"/>
              <a:ea typeface="+mn-ea"/>
              <a:cs typeface="+mn-cs"/>
            </a:rPr>
            <a:t>上</a:t>
          </a:r>
          <a:r>
            <a:rPr kumimoji="1" lang="ja-JP" altLang="ja-JP" sz="1100">
              <a:solidFill>
                <a:schemeClr val="dk1"/>
              </a:solidFill>
              <a:effectLst/>
              <a:latin typeface="+mn-lt"/>
              <a:ea typeface="+mn-ea"/>
              <a:cs typeface="+mn-cs"/>
            </a:rPr>
            <a:t>回っており、前年度比</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となっている。これは分子となる経常経費等一般財源において、</a:t>
          </a:r>
          <a:r>
            <a:rPr kumimoji="1" lang="ja-JP" altLang="en-US" sz="1100">
              <a:solidFill>
                <a:schemeClr val="dk1"/>
              </a:solidFill>
              <a:effectLst/>
              <a:latin typeface="+mn-lt"/>
              <a:ea typeface="+mn-ea"/>
              <a:cs typeface="+mn-cs"/>
            </a:rPr>
            <a:t>人件費、</a:t>
          </a:r>
          <a:r>
            <a:rPr kumimoji="1" lang="ja-JP" altLang="ja-JP" sz="1100">
              <a:solidFill>
                <a:schemeClr val="dk1"/>
              </a:solidFill>
              <a:effectLst/>
              <a:latin typeface="+mn-lt"/>
              <a:ea typeface="+mn-ea"/>
              <a:cs typeface="+mn-cs"/>
            </a:rPr>
            <a:t>物件費、補助費等が増</a:t>
          </a:r>
          <a:r>
            <a:rPr kumimoji="1" lang="ja-JP" altLang="en-US" sz="1100">
              <a:solidFill>
                <a:schemeClr val="dk1"/>
              </a:solidFill>
              <a:effectLst/>
              <a:latin typeface="+mn-lt"/>
              <a:ea typeface="+mn-ea"/>
              <a:cs typeface="+mn-cs"/>
            </a:rPr>
            <a:t>及び</a:t>
          </a:r>
          <a:r>
            <a:rPr kumimoji="1" lang="ja-JP" altLang="ja-JP" sz="1100">
              <a:solidFill>
                <a:schemeClr val="dk1"/>
              </a:solidFill>
              <a:effectLst/>
              <a:latin typeface="+mn-lt"/>
              <a:ea typeface="+mn-ea"/>
              <a:cs typeface="+mn-cs"/>
            </a:rPr>
            <a:t>分母となる経常的一般財源等が普通交付税・臨時財政対策債等の減により</a:t>
          </a:r>
          <a:r>
            <a:rPr kumimoji="1" lang="ja-JP" altLang="en-US" sz="1100">
              <a:solidFill>
                <a:schemeClr val="dk1"/>
              </a:solidFill>
              <a:effectLst/>
              <a:latin typeface="+mn-lt"/>
              <a:ea typeface="+mn-ea"/>
              <a:cs typeface="+mn-cs"/>
            </a:rPr>
            <a:t>減少した</a:t>
          </a:r>
          <a:r>
            <a:rPr kumimoji="1" lang="ja-JP" altLang="ja-JP" sz="1100">
              <a:solidFill>
                <a:schemeClr val="dk1"/>
              </a:solidFill>
              <a:effectLst/>
              <a:latin typeface="+mn-lt"/>
              <a:ea typeface="+mn-ea"/>
              <a:cs typeface="+mn-cs"/>
            </a:rPr>
            <a:t>ことが主な要因となっている。</a:t>
          </a:r>
          <a:endParaRPr lang="ja-JP" altLang="ja-JP" sz="1400">
            <a:effectLst/>
          </a:endParaRPr>
        </a:p>
        <a:p>
          <a:r>
            <a:rPr kumimoji="1" lang="ja-JP" altLang="ja-JP" sz="1100">
              <a:solidFill>
                <a:schemeClr val="dk1"/>
              </a:solidFill>
              <a:effectLst/>
              <a:latin typeface="+mn-lt"/>
              <a:ea typeface="+mn-ea"/>
              <a:cs typeface="+mn-cs"/>
            </a:rPr>
            <a:t>　今後も、施設管理経費の適正化等も踏まえた全市をあげた総合的な事業費の抑制を進め、経常収支の改善に努める。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80</xdr:row>
      <xdr:rowOff>142239</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539980"/>
          <a:ext cx="0" cy="13182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114316</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142239</xdr:rowOff>
    </xdr:from>
    <xdr:to>
      <xdr:col>82</xdr:col>
      <xdr:colOff>196850</xdr:colOff>
      <xdr:row>80</xdr:row>
      <xdr:rowOff>142239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96520</xdr:rowOff>
    </xdr:from>
    <xdr:to>
      <xdr:col>82</xdr:col>
      <xdr:colOff>107950</xdr:colOff>
      <xdr:row>76</xdr:row>
      <xdr:rowOff>134620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278382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47007</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90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30480</xdr:rowOff>
    </xdr:from>
    <xdr:to>
      <xdr:col>82</xdr:col>
      <xdr:colOff>158750</xdr:colOff>
      <xdr:row>76</xdr:row>
      <xdr:rowOff>132080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96520</xdr:rowOff>
    </xdr:from>
    <xdr:to>
      <xdr:col>78</xdr:col>
      <xdr:colOff>69850</xdr:colOff>
      <xdr:row>76</xdr:row>
      <xdr:rowOff>88900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4782800" y="12783820"/>
          <a:ext cx="889000" cy="33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3810</xdr:rowOff>
    </xdr:from>
    <xdr:to>
      <xdr:col>78</xdr:col>
      <xdr:colOff>120650</xdr:colOff>
      <xdr:row>75</xdr:row>
      <xdr:rowOff>105410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286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90188</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948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27939</xdr:rowOff>
    </xdr:from>
    <xdr:to>
      <xdr:col>73</xdr:col>
      <xdr:colOff>180975</xdr:colOff>
      <xdr:row>76</xdr:row>
      <xdr:rowOff>88900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893800" y="130581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106680</xdr:rowOff>
    </xdr:from>
    <xdr:to>
      <xdr:col>74</xdr:col>
      <xdr:colOff>31750</xdr:colOff>
      <xdr:row>77</xdr:row>
      <xdr:rowOff>36830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21607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153670</xdr:rowOff>
    </xdr:from>
    <xdr:to>
      <xdr:col>69</xdr:col>
      <xdr:colOff>92075</xdr:colOff>
      <xdr:row>76</xdr:row>
      <xdr:rowOff>27939</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004800" y="130124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160020</xdr:rowOff>
    </xdr:from>
    <xdr:to>
      <xdr:col>69</xdr:col>
      <xdr:colOff>142875</xdr:colOff>
      <xdr:row>77</xdr:row>
      <xdr:rowOff>90170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74947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106680</xdr:rowOff>
    </xdr:from>
    <xdr:to>
      <xdr:col>65</xdr:col>
      <xdr:colOff>53975</xdr:colOff>
      <xdr:row>77</xdr:row>
      <xdr:rowOff>36830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21607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83820</xdr:rowOff>
    </xdr:from>
    <xdr:to>
      <xdr:col>82</xdr:col>
      <xdr:colOff>158750</xdr:colOff>
      <xdr:row>77</xdr:row>
      <xdr:rowOff>13970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55897</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45720</xdr:rowOff>
    </xdr:from>
    <xdr:to>
      <xdr:col>78</xdr:col>
      <xdr:colOff>120650</xdr:colOff>
      <xdr:row>74</xdr:row>
      <xdr:rowOff>147320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157497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501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38100</xdr:rowOff>
    </xdr:from>
    <xdr:to>
      <xdr:col>74</xdr:col>
      <xdr:colOff>31750</xdr:colOff>
      <xdr:row>76</xdr:row>
      <xdr:rowOff>139700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149877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148589</xdr:rowOff>
    </xdr:from>
    <xdr:to>
      <xdr:col>69</xdr:col>
      <xdr:colOff>142875</xdr:colOff>
      <xdr:row>76</xdr:row>
      <xdr:rowOff>78739</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88917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102870</xdr:rowOff>
    </xdr:from>
    <xdr:to>
      <xdr:col>65</xdr:col>
      <xdr:colOff>53975</xdr:colOff>
      <xdr:row>76</xdr:row>
      <xdr:rowOff>33020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43197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福岡県朝倉市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56271</xdr:rowOff>
    </xdr:from>
    <xdr:to>
      <xdr:col>29</xdr:col>
      <xdr:colOff>127000</xdr:colOff>
      <xdr:row>20</xdr:row>
      <xdr:rowOff>110861</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1989846"/>
          <a:ext cx="0" cy="159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82938</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5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110861</xdr:rowOff>
    </xdr:from>
    <xdr:to>
      <xdr:col>30</xdr:col>
      <xdr:colOff>25400</xdr:colOff>
      <xdr:row>20</xdr:row>
      <xdr:rowOff>110861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587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142648</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73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56271</xdr:rowOff>
    </xdr:from>
    <xdr:to>
      <xdr:col>30</xdr:col>
      <xdr:colOff>25400</xdr:colOff>
      <xdr:row>11</xdr:row>
      <xdr:rowOff>56271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19898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144861</xdr:rowOff>
    </xdr:from>
    <xdr:to>
      <xdr:col>29</xdr:col>
      <xdr:colOff>127000</xdr:colOff>
      <xdr:row>15</xdr:row>
      <xdr:rowOff>152390</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764236"/>
          <a:ext cx="647700" cy="75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88785</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8796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116708</xdr:rowOff>
    </xdr:from>
    <xdr:to>
      <xdr:col>29</xdr:col>
      <xdr:colOff>177800</xdr:colOff>
      <xdr:row>17</xdr:row>
      <xdr:rowOff>46858</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9075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152390</xdr:rowOff>
    </xdr:from>
    <xdr:to>
      <xdr:col>26</xdr:col>
      <xdr:colOff>50800</xdr:colOff>
      <xdr:row>15</xdr:row>
      <xdr:rowOff>152512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2771765"/>
          <a:ext cx="698500" cy="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133563</xdr:rowOff>
    </xdr:from>
    <xdr:to>
      <xdr:col>26</xdr:col>
      <xdr:colOff>101600</xdr:colOff>
      <xdr:row>17</xdr:row>
      <xdr:rowOff>63713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9243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48490</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010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152512</xdr:rowOff>
    </xdr:from>
    <xdr:to>
      <xdr:col>22</xdr:col>
      <xdr:colOff>114300</xdr:colOff>
      <xdr:row>16</xdr:row>
      <xdr:rowOff>69926</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2771887"/>
          <a:ext cx="698500" cy="888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65044</xdr:rowOff>
    </xdr:from>
    <xdr:to>
      <xdr:col>22</xdr:col>
      <xdr:colOff>165100</xdr:colOff>
      <xdr:row>17</xdr:row>
      <xdr:rowOff>166644</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0273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151421</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11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69926</xdr:rowOff>
    </xdr:from>
    <xdr:to>
      <xdr:col>18</xdr:col>
      <xdr:colOff>177800</xdr:colOff>
      <xdr:row>16</xdr:row>
      <xdr:rowOff>122504</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2860751"/>
          <a:ext cx="698500" cy="525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101178</xdr:rowOff>
    </xdr:from>
    <xdr:to>
      <xdr:col>19</xdr:col>
      <xdr:colOff>38100</xdr:colOff>
      <xdr:row>18</xdr:row>
      <xdr:rowOff>31328</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0634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16105</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149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118491</xdr:rowOff>
    </xdr:from>
    <xdr:to>
      <xdr:col>15</xdr:col>
      <xdr:colOff>101600</xdr:colOff>
      <xdr:row>18</xdr:row>
      <xdr:rowOff>48641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0807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33418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16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94061</xdr:rowOff>
    </xdr:from>
    <xdr:to>
      <xdr:col>29</xdr:col>
      <xdr:colOff>177800</xdr:colOff>
      <xdr:row>16</xdr:row>
      <xdr:rowOff>24211</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7134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110588</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55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101590</xdr:rowOff>
    </xdr:from>
    <xdr:to>
      <xdr:col>26</xdr:col>
      <xdr:colOff>101600</xdr:colOff>
      <xdr:row>16</xdr:row>
      <xdr:rowOff>31740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7209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41917</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489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101712</xdr:rowOff>
    </xdr:from>
    <xdr:to>
      <xdr:col>22</xdr:col>
      <xdr:colOff>165100</xdr:colOff>
      <xdr:row>16</xdr:row>
      <xdr:rowOff>31862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721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42039</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489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19126</xdr:rowOff>
    </xdr:from>
    <xdr:to>
      <xdr:col>19</xdr:col>
      <xdr:colOff>38100</xdr:colOff>
      <xdr:row>16</xdr:row>
      <xdr:rowOff>120726</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809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130903</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578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71704</xdr:rowOff>
    </xdr:from>
    <xdr:to>
      <xdr:col>15</xdr:col>
      <xdr:colOff>101600</xdr:colOff>
      <xdr:row>17</xdr:row>
      <xdr:rowOff>1854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2862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12031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63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81280</xdr:rowOff>
    </xdr:from>
    <xdr:to>
      <xdr:col>29</xdr:col>
      <xdr:colOff>127000</xdr:colOff>
      <xdr:row>38</xdr:row>
      <xdr:rowOff>63580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005830"/>
          <a:ext cx="0" cy="15253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35657</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50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63580</xdr:rowOff>
    </xdr:from>
    <xdr:to>
      <xdr:col>30</xdr:col>
      <xdr:colOff>25400</xdr:colOff>
      <xdr:row>38</xdr:row>
      <xdr:rowOff>63580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5311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339107</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749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81280</xdr:rowOff>
    </xdr:from>
    <xdr:to>
      <xdr:col>30</xdr:col>
      <xdr:colOff>25400</xdr:colOff>
      <xdr:row>33</xdr:row>
      <xdr:rowOff>81280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0058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286693</xdr:rowOff>
    </xdr:from>
    <xdr:to>
      <xdr:col>29</xdr:col>
      <xdr:colOff>127000</xdr:colOff>
      <xdr:row>36</xdr:row>
      <xdr:rowOff>7834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6897043"/>
          <a:ext cx="647700" cy="640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72937</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6832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227860</xdr:rowOff>
    </xdr:from>
    <xdr:to>
      <xdr:col>29</xdr:col>
      <xdr:colOff>177800</xdr:colOff>
      <xdr:row>35</xdr:row>
      <xdr:rowOff>329460</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8382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272977</xdr:rowOff>
    </xdr:from>
    <xdr:to>
      <xdr:col>26</xdr:col>
      <xdr:colOff>50800</xdr:colOff>
      <xdr:row>36</xdr:row>
      <xdr:rowOff>7834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4305300" y="6883327"/>
          <a:ext cx="698500" cy="777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265056</xdr:rowOff>
    </xdr:from>
    <xdr:to>
      <xdr:col>26</xdr:col>
      <xdr:colOff>101600</xdr:colOff>
      <xdr:row>36</xdr:row>
      <xdr:rowOff>23756</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8754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33933</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644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212856</xdr:rowOff>
    </xdr:from>
    <xdr:to>
      <xdr:col>22</xdr:col>
      <xdr:colOff>114300</xdr:colOff>
      <xdr:row>35</xdr:row>
      <xdr:rowOff>272977</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6823206"/>
          <a:ext cx="698500" cy="601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35085</xdr:rowOff>
    </xdr:from>
    <xdr:to>
      <xdr:col>22</xdr:col>
      <xdr:colOff>165100</xdr:colOff>
      <xdr:row>36</xdr:row>
      <xdr:rowOff>136685</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698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121462</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707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212856</xdr:rowOff>
    </xdr:from>
    <xdr:to>
      <xdr:col>18</xdr:col>
      <xdr:colOff>177800</xdr:colOff>
      <xdr:row>36</xdr:row>
      <xdr:rowOff>14170</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2908300" y="6823206"/>
          <a:ext cx="698500" cy="1442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29794</xdr:rowOff>
    </xdr:from>
    <xdr:to>
      <xdr:col>19</xdr:col>
      <xdr:colOff>38100</xdr:colOff>
      <xdr:row>36</xdr:row>
      <xdr:rowOff>131394</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983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116171</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7069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44033</xdr:rowOff>
    </xdr:from>
    <xdr:to>
      <xdr:col>15</xdr:col>
      <xdr:colOff>101600</xdr:colOff>
      <xdr:row>36</xdr:row>
      <xdr:rowOff>145633</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69972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130410</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7083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235893</xdr:rowOff>
    </xdr:from>
    <xdr:to>
      <xdr:col>29</xdr:col>
      <xdr:colOff>177800</xdr:colOff>
      <xdr:row>35</xdr:row>
      <xdr:rowOff>337493</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6846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207970</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681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299934</xdr:rowOff>
    </xdr:from>
    <xdr:to>
      <xdr:col>26</xdr:col>
      <xdr:colOff>101600</xdr:colOff>
      <xdr:row>36</xdr:row>
      <xdr:rowOff>58634</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6910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43411</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6996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222177</xdr:rowOff>
    </xdr:from>
    <xdr:to>
      <xdr:col>22</xdr:col>
      <xdr:colOff>165100</xdr:colOff>
      <xdr:row>35</xdr:row>
      <xdr:rowOff>323777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6832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333954</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6601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162056</xdr:rowOff>
    </xdr:from>
    <xdr:to>
      <xdr:col>19</xdr:col>
      <xdr:colOff>38100</xdr:colOff>
      <xdr:row>35</xdr:row>
      <xdr:rowOff>263656</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6772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273833</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654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306270</xdr:rowOff>
    </xdr:from>
    <xdr:to>
      <xdr:col>15</xdr:col>
      <xdr:colOff>101600</xdr:colOff>
      <xdr:row>36</xdr:row>
      <xdr:rowOff>64970</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6916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75147</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6685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福岡県朝倉市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50,903
50,056
246.71
38,660,000
37,319,467
1,036,347
15,561,287
28,745,639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162966</xdr:rowOff>
    </xdr:from>
    <xdr:to>
      <xdr:col>24</xdr:col>
      <xdr:colOff>62865</xdr:colOff>
      <xdr:row>37</xdr:row>
      <xdr:rowOff>127724</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35016"/>
          <a:ext cx="1270" cy="13363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131551</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475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127724</xdr:rowOff>
    </xdr:from>
    <xdr:to>
      <xdr:col>24</xdr:col>
      <xdr:colOff>152400</xdr:colOff>
      <xdr:row>37</xdr:row>
      <xdr:rowOff>127724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471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109643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10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162966</xdr:rowOff>
    </xdr:from>
    <xdr:to>
      <xdr:col>24</xdr:col>
      <xdr:colOff>152400</xdr:colOff>
      <xdr:row>29</xdr:row>
      <xdr:rowOff>162966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35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88379</xdr:rowOff>
    </xdr:from>
    <xdr:to>
      <xdr:col>24</xdr:col>
      <xdr:colOff>63500</xdr:colOff>
      <xdr:row>34</xdr:row>
      <xdr:rowOff>88862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917679"/>
          <a:ext cx="8382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107268</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936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128841</xdr:rowOff>
    </xdr:from>
    <xdr:to>
      <xdr:col>24</xdr:col>
      <xdr:colOff>114300</xdr:colOff>
      <xdr:row>35</xdr:row>
      <xdr:rowOff>58991</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95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82855</xdr:rowOff>
    </xdr:from>
    <xdr:to>
      <xdr:col>19</xdr:col>
      <xdr:colOff>177800</xdr:colOff>
      <xdr:row>34</xdr:row>
      <xdr:rowOff>88862</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5912155"/>
          <a:ext cx="889000" cy="6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143510</xdr:rowOff>
    </xdr:from>
    <xdr:to>
      <xdr:col>20</xdr:col>
      <xdr:colOff>38100</xdr:colOff>
      <xdr:row>35</xdr:row>
      <xdr:rowOff>73660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7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64787</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65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82855</xdr:rowOff>
    </xdr:from>
    <xdr:to>
      <xdr:col>15</xdr:col>
      <xdr:colOff>50800</xdr:colOff>
      <xdr:row>35</xdr:row>
      <xdr:rowOff>98781</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912155"/>
          <a:ext cx="889000" cy="187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29235</xdr:rowOff>
    </xdr:from>
    <xdr:to>
      <xdr:col>15</xdr:col>
      <xdr:colOff>101600</xdr:colOff>
      <xdr:row>35</xdr:row>
      <xdr:rowOff>130835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121962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122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98781</xdr:rowOff>
    </xdr:from>
    <xdr:to>
      <xdr:col>10</xdr:col>
      <xdr:colOff>114300</xdr:colOff>
      <xdr:row>35</xdr:row>
      <xdr:rowOff>118313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099531"/>
          <a:ext cx="889000" cy="19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131864</xdr:rowOff>
    </xdr:from>
    <xdr:to>
      <xdr:col>10</xdr:col>
      <xdr:colOff>165100</xdr:colOff>
      <xdr:row>36</xdr:row>
      <xdr:rowOff>62014</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132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53141</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225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135230</xdr:rowOff>
    </xdr:from>
    <xdr:to>
      <xdr:col>6</xdr:col>
      <xdr:colOff>38100</xdr:colOff>
      <xdr:row>36</xdr:row>
      <xdr:rowOff>65380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13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56507</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228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37579</xdr:rowOff>
    </xdr:from>
    <xdr:to>
      <xdr:col>24</xdr:col>
      <xdr:colOff>114300</xdr:colOff>
      <xdr:row>34</xdr:row>
      <xdr:rowOff>139179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86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60456</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718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38062</xdr:rowOff>
    </xdr:from>
    <xdr:to>
      <xdr:col>20</xdr:col>
      <xdr:colOff>38100</xdr:colOff>
      <xdr:row>34</xdr:row>
      <xdr:rowOff>139662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867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156189</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5642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32055</xdr:rowOff>
    </xdr:from>
    <xdr:to>
      <xdr:col>15</xdr:col>
      <xdr:colOff>101600</xdr:colOff>
      <xdr:row>34</xdr:row>
      <xdr:rowOff>133655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86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150182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5636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47981</xdr:rowOff>
    </xdr:from>
    <xdr:to>
      <xdr:col>10</xdr:col>
      <xdr:colOff>165100</xdr:colOff>
      <xdr:row>35</xdr:row>
      <xdr:rowOff>149581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048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166108</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5823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67513</xdr:rowOff>
    </xdr:from>
    <xdr:to>
      <xdr:col>6</xdr:col>
      <xdr:colOff>38100</xdr:colOff>
      <xdr:row>35</xdr:row>
      <xdr:rowOff>169113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06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14190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5843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a:extLst>
            <a:ext uri="{FF2B5EF4-FFF2-40B4-BE49-F238E27FC236}">
              <a16:creationId xmlns:a16="http://schemas.microsoft.com/office/drawing/2014/main" id="{00000000-0008-0000-06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83627</xdr:rowOff>
    </xdr:from>
    <xdr:to>
      <xdr:col>24</xdr:col>
      <xdr:colOff>62865</xdr:colOff>
      <xdr:row>58</xdr:row>
      <xdr:rowOff>55380</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4633595" y="8656127"/>
          <a:ext cx="1270" cy="13433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59207</xdr:rowOff>
    </xdr:from>
    <xdr:ext cx="534377" cy="259045"/>
    <xdr:sp macro="" textlink="">
      <xdr:nvSpPr>
        <xdr:cNvPr id="117" name="物件費最小値テキスト">
          <a:extLst>
            <a:ext uri="{FF2B5EF4-FFF2-40B4-BE49-F238E27FC236}">
              <a16:creationId xmlns:a16="http://schemas.microsoft.com/office/drawing/2014/main" id="{00000000-0008-0000-0600-000075000000}"/>
            </a:ext>
          </a:extLst>
        </xdr:cNvPr>
        <xdr:cNvSpPr txBox="1"/>
      </xdr:nvSpPr>
      <xdr:spPr>
        <a:xfrm>
          <a:off x="4686300" y="10003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55380</xdr:rowOff>
    </xdr:from>
    <xdr:to>
      <xdr:col>24</xdr:col>
      <xdr:colOff>152400</xdr:colOff>
      <xdr:row>58</xdr:row>
      <xdr:rowOff>55380</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999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30304</xdr:rowOff>
    </xdr:from>
    <xdr:ext cx="599010" cy="259045"/>
    <xdr:sp macro="" textlink="">
      <xdr:nvSpPr>
        <xdr:cNvPr id="119" name="物件費最大値テキスト">
          <a:extLst>
            <a:ext uri="{FF2B5EF4-FFF2-40B4-BE49-F238E27FC236}">
              <a16:creationId xmlns:a16="http://schemas.microsoft.com/office/drawing/2014/main" id="{00000000-0008-0000-0600-000077000000}"/>
            </a:ext>
          </a:extLst>
        </xdr:cNvPr>
        <xdr:cNvSpPr txBox="1"/>
      </xdr:nvSpPr>
      <xdr:spPr>
        <a:xfrm>
          <a:off x="4686300" y="8431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83627</xdr:rowOff>
    </xdr:from>
    <xdr:to>
      <xdr:col>24</xdr:col>
      <xdr:colOff>152400</xdr:colOff>
      <xdr:row>50</xdr:row>
      <xdr:rowOff>83627</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8656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99433</xdr:rowOff>
    </xdr:from>
    <xdr:to>
      <xdr:col>24</xdr:col>
      <xdr:colOff>63500</xdr:colOff>
      <xdr:row>54</xdr:row>
      <xdr:rowOff>138949</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3797300" y="9186283"/>
          <a:ext cx="838200" cy="210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152905</xdr:rowOff>
    </xdr:from>
    <xdr:ext cx="534377" cy="259045"/>
    <xdr:sp macro="" textlink="">
      <xdr:nvSpPr>
        <xdr:cNvPr id="122" name="物件費平均値テキスト">
          <a:extLst>
            <a:ext uri="{FF2B5EF4-FFF2-40B4-BE49-F238E27FC236}">
              <a16:creationId xmlns:a16="http://schemas.microsoft.com/office/drawing/2014/main" id="{00000000-0008-0000-0600-00007A000000}"/>
            </a:ext>
          </a:extLst>
        </xdr:cNvPr>
        <xdr:cNvSpPr txBox="1"/>
      </xdr:nvSpPr>
      <xdr:spPr>
        <a:xfrm>
          <a:off x="4686300" y="94112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3028</xdr:rowOff>
    </xdr:from>
    <xdr:to>
      <xdr:col>24</xdr:col>
      <xdr:colOff>114300</xdr:colOff>
      <xdr:row>55</xdr:row>
      <xdr:rowOff>104628</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4584700" y="9432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138949</xdr:rowOff>
    </xdr:from>
    <xdr:to>
      <xdr:col>19</xdr:col>
      <xdr:colOff>177800</xdr:colOff>
      <xdr:row>54</xdr:row>
      <xdr:rowOff>142721</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908300" y="9397249"/>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59884</xdr:rowOff>
    </xdr:from>
    <xdr:to>
      <xdr:col>20</xdr:col>
      <xdr:colOff>38100</xdr:colOff>
      <xdr:row>55</xdr:row>
      <xdr:rowOff>161484</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3746500" y="948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152611</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3530111" y="958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62891</xdr:rowOff>
    </xdr:from>
    <xdr:to>
      <xdr:col>15</xdr:col>
      <xdr:colOff>50800</xdr:colOff>
      <xdr:row>54</xdr:row>
      <xdr:rowOff>142721</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a:off x="2019300" y="9149741"/>
          <a:ext cx="889000" cy="25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49450</xdr:rowOff>
    </xdr:from>
    <xdr:to>
      <xdr:col>15</xdr:col>
      <xdr:colOff>101600</xdr:colOff>
      <xdr:row>56</xdr:row>
      <xdr:rowOff>151050</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2857500" y="965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142177</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641111" y="974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62891</xdr:rowOff>
    </xdr:from>
    <xdr:to>
      <xdr:col>10</xdr:col>
      <xdr:colOff>114300</xdr:colOff>
      <xdr:row>53</xdr:row>
      <xdr:rowOff>83465</xdr:rowOff>
    </xdr:to>
    <xdr:cxnSp macro="">
      <xdr:nvCxnSpPr>
        <xdr:cNvPr id="130" name="直線コネクタ 129">
          <a:extLst>
            <a:ext uri="{FF2B5EF4-FFF2-40B4-BE49-F238E27FC236}">
              <a16:creationId xmlns:a16="http://schemas.microsoft.com/office/drawing/2014/main" id="{00000000-0008-0000-0600-000082000000}"/>
            </a:ext>
          </a:extLst>
        </xdr:cNvPr>
        <xdr:cNvCxnSpPr/>
      </xdr:nvCxnSpPr>
      <xdr:spPr>
        <a:xfrm flipV="1">
          <a:off x="1130300" y="9149741"/>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96901</xdr:rowOff>
    </xdr:from>
    <xdr:to>
      <xdr:col>10</xdr:col>
      <xdr:colOff>165100</xdr:colOff>
      <xdr:row>57</xdr:row>
      <xdr:rowOff>27051</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968500" y="969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18178</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752111" y="9790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171310</xdr:rowOff>
    </xdr:from>
    <xdr:to>
      <xdr:col>6</xdr:col>
      <xdr:colOff>38100</xdr:colOff>
      <xdr:row>57</xdr:row>
      <xdr:rowOff>101460</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079500" y="977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92587</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863111" y="986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48633</xdr:rowOff>
    </xdr:from>
    <xdr:to>
      <xdr:col>24</xdr:col>
      <xdr:colOff>114300</xdr:colOff>
      <xdr:row>53</xdr:row>
      <xdr:rowOff>150233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4584700" y="913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71510</xdr:rowOff>
    </xdr:from>
    <xdr:ext cx="599010" cy="259045"/>
    <xdr:sp macro="" textlink="">
      <xdr:nvSpPr>
        <xdr:cNvPr id="141" name="物件費該当値テキスト">
          <a:extLst>
            <a:ext uri="{FF2B5EF4-FFF2-40B4-BE49-F238E27FC236}">
              <a16:creationId xmlns:a16="http://schemas.microsoft.com/office/drawing/2014/main" id="{00000000-0008-0000-0600-00008D000000}"/>
            </a:ext>
          </a:extLst>
        </xdr:cNvPr>
        <xdr:cNvSpPr txBox="1"/>
      </xdr:nvSpPr>
      <xdr:spPr>
        <a:xfrm>
          <a:off x="4686300" y="8986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88149</xdr:rowOff>
    </xdr:from>
    <xdr:to>
      <xdr:col>20</xdr:col>
      <xdr:colOff>38100</xdr:colOff>
      <xdr:row>55</xdr:row>
      <xdr:rowOff>18299</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3746500" y="934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34826</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3530111" y="9121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91921</xdr:rowOff>
    </xdr:from>
    <xdr:to>
      <xdr:col>15</xdr:col>
      <xdr:colOff>101600</xdr:colOff>
      <xdr:row>55</xdr:row>
      <xdr:rowOff>22071</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2857500" y="9350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38598</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2641111" y="9125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12091</xdr:rowOff>
    </xdr:from>
    <xdr:to>
      <xdr:col>10</xdr:col>
      <xdr:colOff>165100</xdr:colOff>
      <xdr:row>53</xdr:row>
      <xdr:rowOff>113691</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968500" y="9098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51</xdr:row>
      <xdr:rowOff>130218</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1719795" y="8874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32665</xdr:rowOff>
    </xdr:from>
    <xdr:to>
      <xdr:col>6</xdr:col>
      <xdr:colOff>38100</xdr:colOff>
      <xdr:row>53</xdr:row>
      <xdr:rowOff>134265</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079500" y="9119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150792</xdr:rowOff>
    </xdr:from>
    <xdr:ext cx="599010"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830795" y="8894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13741</xdr:rowOff>
    </xdr:from>
    <xdr:to>
      <xdr:col>24</xdr:col>
      <xdr:colOff>62865</xdr:colOff>
      <xdr:row>78</xdr:row>
      <xdr:rowOff>88402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15241"/>
          <a:ext cx="1270" cy="1446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92229</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465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88402</xdr:rowOff>
    </xdr:from>
    <xdr:to>
      <xdr:col>24</xdr:col>
      <xdr:colOff>152400</xdr:colOff>
      <xdr:row>78</xdr:row>
      <xdr:rowOff>88402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461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131868</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790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13741</xdr:rowOff>
    </xdr:from>
    <xdr:to>
      <xdr:col>24</xdr:col>
      <xdr:colOff>152400</xdr:colOff>
      <xdr:row>70</xdr:row>
      <xdr:rowOff>13741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152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88402</xdr:rowOff>
    </xdr:from>
    <xdr:to>
      <xdr:col>24</xdr:col>
      <xdr:colOff>63500</xdr:colOff>
      <xdr:row>78</xdr:row>
      <xdr:rowOff>92289</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61502"/>
          <a:ext cx="838200" cy="3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43837</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29025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20960</xdr:rowOff>
    </xdr:from>
    <xdr:to>
      <xdr:col>24</xdr:col>
      <xdr:colOff>114300</xdr:colOff>
      <xdr:row>76</xdr:row>
      <xdr:rowOff>122560</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0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92289</xdr:rowOff>
    </xdr:from>
    <xdr:to>
      <xdr:col>19</xdr:col>
      <xdr:colOff>177800</xdr:colOff>
      <xdr:row>78</xdr:row>
      <xdr:rowOff>92380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465389"/>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9530</xdr:rowOff>
    </xdr:from>
    <xdr:to>
      <xdr:col>20</xdr:col>
      <xdr:colOff>38100</xdr:colOff>
      <xdr:row>76</xdr:row>
      <xdr:rowOff>111130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03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127657</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2814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84699</xdr:rowOff>
    </xdr:from>
    <xdr:to>
      <xdr:col>15</xdr:col>
      <xdr:colOff>50800</xdr:colOff>
      <xdr:row>78</xdr:row>
      <xdr:rowOff>92380</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3457799"/>
          <a:ext cx="889000" cy="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67549</xdr:rowOff>
    </xdr:from>
    <xdr:to>
      <xdr:col>15</xdr:col>
      <xdr:colOff>101600</xdr:colOff>
      <xdr:row>76</xdr:row>
      <xdr:rowOff>169149</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09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14226</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2872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84241</xdr:rowOff>
    </xdr:from>
    <xdr:to>
      <xdr:col>10</xdr:col>
      <xdr:colOff>114300</xdr:colOff>
      <xdr:row>78</xdr:row>
      <xdr:rowOff>84699</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57341"/>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157297</xdr:rowOff>
    </xdr:from>
    <xdr:to>
      <xdr:col>10</xdr:col>
      <xdr:colOff>165100</xdr:colOff>
      <xdr:row>77</xdr:row>
      <xdr:rowOff>87447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187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103974</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2962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112491</xdr:rowOff>
    </xdr:from>
    <xdr:to>
      <xdr:col>6</xdr:col>
      <xdr:colOff>38100</xdr:colOff>
      <xdr:row>77</xdr:row>
      <xdr:rowOff>42641</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14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59169</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2917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37602</xdr:rowOff>
    </xdr:from>
    <xdr:to>
      <xdr:col>24</xdr:col>
      <xdr:colOff>114300</xdr:colOff>
      <xdr:row>78</xdr:row>
      <xdr:rowOff>139202</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1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123979</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25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41489</xdr:rowOff>
    </xdr:from>
    <xdr:to>
      <xdr:col>20</xdr:col>
      <xdr:colOff>38100</xdr:colOff>
      <xdr:row>78</xdr:row>
      <xdr:rowOff>143089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1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134216</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07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41580</xdr:rowOff>
    </xdr:from>
    <xdr:to>
      <xdr:col>15</xdr:col>
      <xdr:colOff>101600</xdr:colOff>
      <xdr:row>78</xdr:row>
      <xdr:rowOff>143180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134307</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07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33899</xdr:rowOff>
    </xdr:from>
    <xdr:to>
      <xdr:col>10</xdr:col>
      <xdr:colOff>165100</xdr:colOff>
      <xdr:row>78</xdr:row>
      <xdr:rowOff>135499</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06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126626</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499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33441</xdr:rowOff>
    </xdr:from>
    <xdr:to>
      <xdr:col>6</xdr:col>
      <xdr:colOff>38100</xdr:colOff>
      <xdr:row>78</xdr:row>
      <xdr:rowOff>135041</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06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126168</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499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133223</xdr:rowOff>
    </xdr:from>
    <xdr:to>
      <xdr:col>24</xdr:col>
      <xdr:colOff>62865</xdr:colOff>
      <xdr:row>99</xdr:row>
      <xdr:rowOff>45974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563723"/>
          <a:ext cx="1270" cy="1455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49801</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702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45974</xdr:rowOff>
    </xdr:from>
    <xdr:to>
      <xdr:col>24</xdr:col>
      <xdr:colOff>152400</xdr:colOff>
      <xdr:row>99</xdr:row>
      <xdr:rowOff>45974</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7019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79900</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38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198,595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133223</xdr:rowOff>
    </xdr:from>
    <xdr:to>
      <xdr:col>24</xdr:col>
      <xdr:colOff>152400</xdr:colOff>
      <xdr:row>90</xdr:row>
      <xdr:rowOff>133223</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563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166556</xdr:rowOff>
    </xdr:from>
    <xdr:to>
      <xdr:col>24</xdr:col>
      <xdr:colOff>63500</xdr:colOff>
      <xdr:row>96</xdr:row>
      <xdr:rowOff>11988</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3797300" y="16454306"/>
          <a:ext cx="838200" cy="16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158441</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4461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8564</xdr:rowOff>
    </xdr:from>
    <xdr:to>
      <xdr:col>24</xdr:col>
      <xdr:colOff>114300</xdr:colOff>
      <xdr:row>96</xdr:row>
      <xdr:rowOff>110164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6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166556</xdr:rowOff>
    </xdr:from>
    <xdr:to>
      <xdr:col>19</xdr:col>
      <xdr:colOff>177800</xdr:colOff>
      <xdr:row>97</xdr:row>
      <xdr:rowOff>9496</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454306"/>
          <a:ext cx="889000" cy="185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39567</xdr:rowOff>
    </xdr:from>
    <xdr:to>
      <xdr:col>20</xdr:col>
      <xdr:colOff>38100</xdr:colOff>
      <xdr:row>95</xdr:row>
      <xdr:rowOff>141167</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327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157694</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10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9496</xdr:rowOff>
    </xdr:from>
    <xdr:to>
      <xdr:col>15</xdr:col>
      <xdr:colOff>50800</xdr:colOff>
      <xdr:row>97</xdr:row>
      <xdr:rowOff>29449</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019300" y="16640146"/>
          <a:ext cx="889000" cy="19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87354</xdr:rowOff>
    </xdr:from>
    <xdr:to>
      <xdr:col>15</xdr:col>
      <xdr:colOff>101600</xdr:colOff>
      <xdr:row>97</xdr:row>
      <xdr:rowOff>17504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546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34031</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08795" y="16321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29449</xdr:rowOff>
    </xdr:from>
    <xdr:to>
      <xdr:col>10</xdr:col>
      <xdr:colOff>114300</xdr:colOff>
      <xdr:row>97</xdr:row>
      <xdr:rowOff>109003</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660099"/>
          <a:ext cx="889000" cy="7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119543</xdr:rowOff>
    </xdr:from>
    <xdr:to>
      <xdr:col>10</xdr:col>
      <xdr:colOff>165100</xdr:colOff>
      <xdr:row>97</xdr:row>
      <xdr:rowOff>49693</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78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66220</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353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162913</xdr:rowOff>
    </xdr:from>
    <xdr:to>
      <xdr:col>6</xdr:col>
      <xdr:colOff>38100</xdr:colOff>
      <xdr:row>97</xdr:row>
      <xdr:rowOff>93063</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62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109590</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397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132638</xdr:rowOff>
    </xdr:from>
    <xdr:to>
      <xdr:col>24</xdr:col>
      <xdr:colOff>114300</xdr:colOff>
      <xdr:row>96</xdr:row>
      <xdr:rowOff>62788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42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155515</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27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115756</xdr:rowOff>
    </xdr:from>
    <xdr:to>
      <xdr:col>20</xdr:col>
      <xdr:colOff>38100</xdr:colOff>
      <xdr:row>96</xdr:row>
      <xdr:rowOff>45906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403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37033</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6496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130146</xdr:rowOff>
    </xdr:from>
    <xdr:to>
      <xdr:col>15</xdr:col>
      <xdr:colOff>101600</xdr:colOff>
      <xdr:row>97</xdr:row>
      <xdr:rowOff>60296</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58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51423</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682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150099</xdr:rowOff>
    </xdr:from>
    <xdr:to>
      <xdr:col>10</xdr:col>
      <xdr:colOff>165100</xdr:colOff>
      <xdr:row>97</xdr:row>
      <xdr:rowOff>80249</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60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71376</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52111" y="1670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58203</xdr:rowOff>
    </xdr:from>
    <xdr:to>
      <xdr:col>6</xdr:col>
      <xdr:colOff>38100</xdr:colOff>
      <xdr:row>97</xdr:row>
      <xdr:rowOff>159803</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688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150930</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781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128020</xdr:rowOff>
    </xdr:from>
    <xdr:to>
      <xdr:col>54</xdr:col>
      <xdr:colOff>189865</xdr:colOff>
      <xdr:row>39</xdr:row>
      <xdr:rowOff>72372</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271520"/>
          <a:ext cx="1270" cy="1487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76199</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762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72372</xdr:rowOff>
    </xdr:from>
    <xdr:to>
      <xdr:col>55</xdr:col>
      <xdr:colOff>88900</xdr:colOff>
      <xdr:row>39</xdr:row>
      <xdr:rowOff>72372</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758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74697</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5046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128020</xdr:rowOff>
    </xdr:from>
    <xdr:to>
      <xdr:col>55</xdr:col>
      <xdr:colOff>88900</xdr:colOff>
      <xdr:row>30</xdr:row>
      <xdr:rowOff>128020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27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40422</xdr:rowOff>
    </xdr:from>
    <xdr:to>
      <xdr:col>55</xdr:col>
      <xdr:colOff>0</xdr:colOff>
      <xdr:row>36</xdr:row>
      <xdr:rowOff>86132</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9639300" y="6212622"/>
          <a:ext cx="838200" cy="45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159083</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1598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9206</xdr:rowOff>
    </xdr:from>
    <xdr:to>
      <xdr:col>55</xdr:col>
      <xdr:colOff>50800</xdr:colOff>
      <xdr:row>36</xdr:row>
      <xdr:rowOff>110806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30</xdr:row>
      <xdr:rowOff>36547</xdr:rowOff>
    </xdr:from>
    <xdr:to>
      <xdr:col>50</xdr:col>
      <xdr:colOff>114300</xdr:colOff>
      <xdr:row>36</xdr:row>
      <xdr:rowOff>86132</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5180047"/>
          <a:ext cx="889000" cy="1078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42483</xdr:rowOff>
    </xdr:from>
    <xdr:to>
      <xdr:col>50</xdr:col>
      <xdr:colOff>165100</xdr:colOff>
      <xdr:row>36</xdr:row>
      <xdr:rowOff>144083</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135210</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307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36547</xdr:rowOff>
    </xdr:from>
    <xdr:to>
      <xdr:col>45</xdr:col>
      <xdr:colOff>177800</xdr:colOff>
      <xdr:row>37</xdr:row>
      <xdr:rowOff>24224</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5180047"/>
          <a:ext cx="889000" cy="1187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30</xdr:row>
      <xdr:rowOff>17152</xdr:rowOff>
    </xdr:from>
    <xdr:to>
      <xdr:col>46</xdr:col>
      <xdr:colOff>38100</xdr:colOff>
      <xdr:row>30</xdr:row>
      <xdr:rowOff>118752</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516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30</xdr:row>
      <xdr:rowOff>109879</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50795" y="5253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152219</xdr:rowOff>
    </xdr:from>
    <xdr:to>
      <xdr:col>41</xdr:col>
      <xdr:colOff>50800</xdr:colOff>
      <xdr:row>37</xdr:row>
      <xdr:rowOff>24224</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6324419"/>
          <a:ext cx="889000" cy="43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123310</xdr:rowOff>
    </xdr:from>
    <xdr:to>
      <xdr:col>41</xdr:col>
      <xdr:colOff>101600</xdr:colOff>
      <xdr:row>38</xdr:row>
      <xdr:rowOff>53460</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4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44587</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559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164556</xdr:rowOff>
    </xdr:from>
    <xdr:to>
      <xdr:col>36</xdr:col>
      <xdr:colOff>165100</xdr:colOff>
      <xdr:row>38</xdr:row>
      <xdr:rowOff>94706</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650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85833</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05111" y="6600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161072</xdr:rowOff>
    </xdr:from>
    <xdr:to>
      <xdr:col>55</xdr:col>
      <xdr:colOff>50800</xdr:colOff>
      <xdr:row>36</xdr:row>
      <xdr:rowOff>91222</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16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12499</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013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35332</xdr:rowOff>
    </xdr:from>
    <xdr:to>
      <xdr:col>50</xdr:col>
      <xdr:colOff>165100</xdr:colOff>
      <xdr:row>36</xdr:row>
      <xdr:rowOff>136932</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20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153459</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598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29</xdr:row>
      <xdr:rowOff>157197</xdr:rowOff>
    </xdr:from>
    <xdr:to>
      <xdr:col>46</xdr:col>
      <xdr:colOff>38100</xdr:colOff>
      <xdr:row>30</xdr:row>
      <xdr:rowOff>87347</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5129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28</xdr:row>
      <xdr:rowOff>103874</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50795" y="49044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144874</xdr:rowOff>
    </xdr:from>
    <xdr:to>
      <xdr:col>41</xdr:col>
      <xdr:colOff>101600</xdr:colOff>
      <xdr:row>37</xdr:row>
      <xdr:rowOff>75024</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317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91551</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092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101419</xdr:rowOff>
    </xdr:from>
    <xdr:to>
      <xdr:col>36</xdr:col>
      <xdr:colOff>165100</xdr:colOff>
      <xdr:row>37</xdr:row>
      <xdr:rowOff>31569</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627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48096</xdr:rowOff>
    </xdr:from>
    <xdr:ext cx="534377"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705111" y="604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104331</xdr:rowOff>
    </xdr:from>
    <xdr:to>
      <xdr:col>54</xdr:col>
      <xdr:colOff>189865</xdr:colOff>
      <xdr:row>59</xdr:row>
      <xdr:rowOff>95224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676831"/>
          <a:ext cx="1270" cy="1533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99051</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10214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95224</xdr:rowOff>
    </xdr:from>
    <xdr:to>
      <xdr:col>55</xdr:col>
      <xdr:colOff>88900</xdr:colOff>
      <xdr:row>59</xdr:row>
      <xdr:rowOff>95224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10210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51008</xdr:rowOff>
    </xdr:from>
    <xdr:ext cx="599010"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452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104331</xdr:rowOff>
    </xdr:from>
    <xdr:to>
      <xdr:col>55</xdr:col>
      <xdr:colOff>88900</xdr:colOff>
      <xdr:row>50</xdr:row>
      <xdr:rowOff>104331</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676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158191</xdr:rowOff>
    </xdr:from>
    <xdr:to>
      <xdr:col>55</xdr:col>
      <xdr:colOff>0</xdr:colOff>
      <xdr:row>56</xdr:row>
      <xdr:rowOff>106794</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639300" y="9587941"/>
          <a:ext cx="838200" cy="120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171378</xdr:rowOff>
    </xdr:from>
    <xdr:ext cx="534377"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4296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148501</xdr:rowOff>
    </xdr:from>
    <xdr:to>
      <xdr:col>55</xdr:col>
      <xdr:colOff>50800</xdr:colOff>
      <xdr:row>56</xdr:row>
      <xdr:rowOff>78651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57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88595</xdr:rowOff>
    </xdr:from>
    <xdr:to>
      <xdr:col>50</xdr:col>
      <xdr:colOff>114300</xdr:colOff>
      <xdr:row>55</xdr:row>
      <xdr:rowOff>158191</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8750300" y="9518345"/>
          <a:ext cx="889000" cy="69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147689</xdr:rowOff>
    </xdr:from>
    <xdr:to>
      <xdr:col>50</xdr:col>
      <xdr:colOff>165100</xdr:colOff>
      <xdr:row>56</xdr:row>
      <xdr:rowOff>77839</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577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68966</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72111" y="967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58827</xdr:rowOff>
    </xdr:from>
    <xdr:to>
      <xdr:col>45</xdr:col>
      <xdr:colOff>177800</xdr:colOff>
      <xdr:row>55</xdr:row>
      <xdr:rowOff>88595</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7861300" y="9488577"/>
          <a:ext cx="889000" cy="29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167272</xdr:rowOff>
    </xdr:from>
    <xdr:to>
      <xdr:col>46</xdr:col>
      <xdr:colOff>38100</xdr:colOff>
      <xdr:row>56</xdr:row>
      <xdr:rowOff>97422</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59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88549</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83111" y="9689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58827</xdr:rowOff>
    </xdr:from>
    <xdr:to>
      <xdr:col>41</xdr:col>
      <xdr:colOff>50800</xdr:colOff>
      <xdr:row>55</xdr:row>
      <xdr:rowOff>72416</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flipV="1">
          <a:off x="6972300" y="9488577"/>
          <a:ext cx="889000" cy="13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169342</xdr:rowOff>
    </xdr:from>
    <xdr:to>
      <xdr:col>41</xdr:col>
      <xdr:colOff>101600</xdr:colOff>
      <xdr:row>56</xdr:row>
      <xdr:rowOff>99492</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5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90619</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94111" y="9691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10351</xdr:rowOff>
    </xdr:from>
    <xdr:to>
      <xdr:col>36</xdr:col>
      <xdr:colOff>165100</xdr:colOff>
      <xdr:row>56</xdr:row>
      <xdr:rowOff>111951</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103078</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05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55994</xdr:rowOff>
    </xdr:from>
    <xdr:to>
      <xdr:col>55</xdr:col>
      <xdr:colOff>50800</xdr:colOff>
      <xdr:row>56</xdr:row>
      <xdr:rowOff>157594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965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34421</xdr:rowOff>
    </xdr:from>
    <xdr:ext cx="534377"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635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107391</xdr:rowOff>
    </xdr:from>
    <xdr:to>
      <xdr:col>50</xdr:col>
      <xdr:colOff>165100</xdr:colOff>
      <xdr:row>56</xdr:row>
      <xdr:rowOff>37541</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9537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54068</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72111" y="9312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37795</xdr:rowOff>
    </xdr:from>
    <xdr:to>
      <xdr:col>46</xdr:col>
      <xdr:colOff>38100</xdr:colOff>
      <xdr:row>55</xdr:row>
      <xdr:rowOff>139395</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46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155922</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83111" y="9242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8027</xdr:rowOff>
    </xdr:from>
    <xdr:to>
      <xdr:col>41</xdr:col>
      <xdr:colOff>101600</xdr:colOff>
      <xdr:row>55</xdr:row>
      <xdr:rowOff>109627</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9437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126154</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94111" y="921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21616</xdr:rowOff>
    </xdr:from>
    <xdr:to>
      <xdr:col>36</xdr:col>
      <xdr:colOff>165100</xdr:colOff>
      <xdr:row>55</xdr:row>
      <xdr:rowOff>123216</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451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139743</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705111" y="9226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a:extLst>
            <a:ext uri="{FF2B5EF4-FFF2-40B4-BE49-F238E27FC236}">
              <a16:creationId xmlns:a16="http://schemas.microsoft.com/office/drawing/2014/main" id="{00000000-0008-0000-06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123851</xdr:rowOff>
    </xdr:from>
    <xdr:to>
      <xdr:col>54</xdr:col>
      <xdr:colOff>189865</xdr:colOff>
      <xdr:row>79</xdr:row>
      <xdr:rowOff>42177</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10475595" y="12125351"/>
          <a:ext cx="1270" cy="1461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46004</xdr:rowOff>
    </xdr:from>
    <xdr:ext cx="378565" cy="259045"/>
    <xdr:sp macro="" textlink="">
      <xdr:nvSpPr>
        <xdr:cNvPr id="407" name="普通建設事業費 （ うち新規整備　）最小値テキスト">
          <a:extLst>
            <a:ext uri="{FF2B5EF4-FFF2-40B4-BE49-F238E27FC236}">
              <a16:creationId xmlns:a16="http://schemas.microsoft.com/office/drawing/2014/main" id="{00000000-0008-0000-0600-000097010000}"/>
            </a:ext>
          </a:extLst>
        </xdr:cNvPr>
        <xdr:cNvSpPr txBox="1"/>
      </xdr:nvSpPr>
      <xdr:spPr>
        <a:xfrm>
          <a:off x="10528300" y="135905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42177</xdr:rowOff>
    </xdr:from>
    <xdr:to>
      <xdr:col>55</xdr:col>
      <xdr:colOff>88900</xdr:colOff>
      <xdr:row>79</xdr:row>
      <xdr:rowOff>42177</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358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70528</xdr:rowOff>
    </xdr:from>
    <xdr:ext cx="599010" cy="259045"/>
    <xdr:sp macro="" textlink="">
      <xdr:nvSpPr>
        <xdr:cNvPr id="409" name="普通建設事業費 （ うち新規整備　）最大値テキスト">
          <a:extLst>
            <a:ext uri="{FF2B5EF4-FFF2-40B4-BE49-F238E27FC236}">
              <a16:creationId xmlns:a16="http://schemas.microsoft.com/office/drawing/2014/main" id="{00000000-0008-0000-0600-000099010000}"/>
            </a:ext>
          </a:extLst>
        </xdr:cNvPr>
        <xdr:cNvSpPr txBox="1"/>
      </xdr:nvSpPr>
      <xdr:spPr>
        <a:xfrm>
          <a:off x="10528300" y="1190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123851</xdr:rowOff>
    </xdr:from>
    <xdr:to>
      <xdr:col>55</xdr:col>
      <xdr:colOff>88900</xdr:colOff>
      <xdr:row>70</xdr:row>
      <xdr:rowOff>123851</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212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74461</xdr:rowOff>
    </xdr:from>
    <xdr:to>
      <xdr:col>55</xdr:col>
      <xdr:colOff>0</xdr:colOff>
      <xdr:row>78</xdr:row>
      <xdr:rowOff>114985</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9639300" y="13447561"/>
          <a:ext cx="838200" cy="40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148086</xdr:rowOff>
    </xdr:from>
    <xdr:ext cx="534377" cy="259045"/>
    <xdr:sp macro="" textlink="">
      <xdr:nvSpPr>
        <xdr:cNvPr id="412" name="普通建設事業費 （ うち新規整備　）平均値テキスト">
          <a:extLst>
            <a:ext uri="{FF2B5EF4-FFF2-40B4-BE49-F238E27FC236}">
              <a16:creationId xmlns:a16="http://schemas.microsoft.com/office/drawing/2014/main" id="{00000000-0008-0000-0600-00009C010000}"/>
            </a:ext>
          </a:extLst>
        </xdr:cNvPr>
        <xdr:cNvSpPr txBox="1"/>
      </xdr:nvSpPr>
      <xdr:spPr>
        <a:xfrm>
          <a:off x="10528300" y="131782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125209</xdr:rowOff>
    </xdr:from>
    <xdr:to>
      <xdr:col>55</xdr:col>
      <xdr:colOff>50800</xdr:colOff>
      <xdr:row>78</xdr:row>
      <xdr:rowOff>55359</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10426700" y="13326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50381</xdr:rowOff>
    </xdr:from>
    <xdr:to>
      <xdr:col>50</xdr:col>
      <xdr:colOff>114300</xdr:colOff>
      <xdr:row>78</xdr:row>
      <xdr:rowOff>74461</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8750300" y="13423481"/>
          <a:ext cx="889000" cy="24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125997</xdr:rowOff>
    </xdr:from>
    <xdr:to>
      <xdr:col>50</xdr:col>
      <xdr:colOff>165100</xdr:colOff>
      <xdr:row>78</xdr:row>
      <xdr:rowOff>56147</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9588500" y="1332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72674</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372111" y="13102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82220</xdr:rowOff>
    </xdr:from>
    <xdr:to>
      <xdr:col>45</xdr:col>
      <xdr:colOff>177800</xdr:colOff>
      <xdr:row>78</xdr:row>
      <xdr:rowOff>50381</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7861300" y="13283870"/>
          <a:ext cx="889000" cy="139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107328</xdr:rowOff>
    </xdr:from>
    <xdr:to>
      <xdr:col>46</xdr:col>
      <xdr:colOff>38100</xdr:colOff>
      <xdr:row>78</xdr:row>
      <xdr:rowOff>37478</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8699500" y="1330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54005</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483111" y="13084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5562</xdr:rowOff>
    </xdr:from>
    <xdr:to>
      <xdr:col>41</xdr:col>
      <xdr:colOff>50800</xdr:colOff>
      <xdr:row>77</xdr:row>
      <xdr:rowOff>82220</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a:off x="6972300" y="13207212"/>
          <a:ext cx="889000" cy="76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121946</xdr:rowOff>
    </xdr:from>
    <xdr:to>
      <xdr:col>41</xdr:col>
      <xdr:colOff>101600</xdr:colOff>
      <xdr:row>78</xdr:row>
      <xdr:rowOff>52096</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7810500" y="133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43223</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594111" y="13416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76112</xdr:rowOff>
    </xdr:from>
    <xdr:to>
      <xdr:col>36</xdr:col>
      <xdr:colOff>165100</xdr:colOff>
      <xdr:row>78</xdr:row>
      <xdr:rowOff>6262</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6921500" y="1327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168839</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05111" y="1337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64185</xdr:rowOff>
    </xdr:from>
    <xdr:to>
      <xdr:col>55</xdr:col>
      <xdr:colOff>50800</xdr:colOff>
      <xdr:row>78</xdr:row>
      <xdr:rowOff>165785</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10426700" y="1343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150562</xdr:rowOff>
    </xdr:from>
    <xdr:ext cx="469744" cy="259045"/>
    <xdr:sp macro="" textlink="">
      <xdr:nvSpPr>
        <xdr:cNvPr id="431" name="普通建設事業費 （ うち新規整備　）該当値テキスト">
          <a:extLst>
            <a:ext uri="{FF2B5EF4-FFF2-40B4-BE49-F238E27FC236}">
              <a16:creationId xmlns:a16="http://schemas.microsoft.com/office/drawing/2014/main" id="{00000000-0008-0000-0600-0000AF010000}"/>
            </a:ext>
          </a:extLst>
        </xdr:cNvPr>
        <xdr:cNvSpPr txBox="1"/>
      </xdr:nvSpPr>
      <xdr:spPr>
        <a:xfrm>
          <a:off x="10528300" y="13352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23661</xdr:rowOff>
    </xdr:from>
    <xdr:to>
      <xdr:col>50</xdr:col>
      <xdr:colOff>165100</xdr:colOff>
      <xdr:row>78</xdr:row>
      <xdr:rowOff>125261</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9588500" y="1339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116388</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9372111" y="13489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171031</xdr:rowOff>
    </xdr:from>
    <xdr:to>
      <xdr:col>46</xdr:col>
      <xdr:colOff>38100</xdr:colOff>
      <xdr:row>78</xdr:row>
      <xdr:rowOff>101181</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8699500" y="13372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92308</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8483111" y="13465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31420</xdr:rowOff>
    </xdr:from>
    <xdr:to>
      <xdr:col>41</xdr:col>
      <xdr:colOff>101600</xdr:colOff>
      <xdr:row>77</xdr:row>
      <xdr:rowOff>133020</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7810500" y="132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149547</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7594111" y="13008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126212</xdr:rowOff>
    </xdr:from>
    <xdr:to>
      <xdr:col>36</xdr:col>
      <xdr:colOff>165100</xdr:colOff>
      <xdr:row>77</xdr:row>
      <xdr:rowOff>56362</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6921500" y="13156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72889</xdr:rowOff>
    </xdr:from>
    <xdr:ext cx="534377"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705111" y="12931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普通建設事業費 （ うち更新整備　）グラフ枠">
          <a:extLst>
            <a:ext uri="{FF2B5EF4-FFF2-40B4-BE49-F238E27FC236}">
              <a16:creationId xmlns:a16="http://schemas.microsoft.com/office/drawing/2014/main" id="{00000000-0008-0000-0600-0000D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21334</xdr:rowOff>
    </xdr:from>
    <xdr:to>
      <xdr:col>54</xdr:col>
      <xdr:colOff>189865</xdr:colOff>
      <xdr:row>98</xdr:row>
      <xdr:rowOff>49991</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10475595" y="15623284"/>
          <a:ext cx="1270" cy="1228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53818</xdr:rowOff>
    </xdr:from>
    <xdr:ext cx="534377" cy="259045"/>
    <xdr:sp macro="" textlink="">
      <xdr:nvSpPr>
        <xdr:cNvPr id="466" name="普通建設事業費 （ うち更新整備　）最小値テキスト">
          <a:extLst>
            <a:ext uri="{FF2B5EF4-FFF2-40B4-BE49-F238E27FC236}">
              <a16:creationId xmlns:a16="http://schemas.microsoft.com/office/drawing/2014/main" id="{00000000-0008-0000-0600-0000D2010000}"/>
            </a:ext>
          </a:extLst>
        </xdr:cNvPr>
        <xdr:cNvSpPr txBox="1"/>
      </xdr:nvSpPr>
      <xdr:spPr>
        <a:xfrm>
          <a:off x="10528300" y="16855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49991</xdr:rowOff>
    </xdr:from>
    <xdr:to>
      <xdr:col>55</xdr:col>
      <xdr:colOff>88900</xdr:colOff>
      <xdr:row>98</xdr:row>
      <xdr:rowOff>49991</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10388600" y="16852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139461</xdr:rowOff>
    </xdr:from>
    <xdr:ext cx="534377" cy="259045"/>
    <xdr:sp macro="" textlink="">
      <xdr:nvSpPr>
        <xdr:cNvPr id="468" name="普通建設事業費 （ うち更新整備　）最大値テキスト">
          <a:extLst>
            <a:ext uri="{FF2B5EF4-FFF2-40B4-BE49-F238E27FC236}">
              <a16:creationId xmlns:a16="http://schemas.microsoft.com/office/drawing/2014/main" id="{00000000-0008-0000-0600-0000D4010000}"/>
            </a:ext>
          </a:extLst>
        </xdr:cNvPr>
        <xdr:cNvSpPr txBox="1"/>
      </xdr:nvSpPr>
      <xdr:spPr>
        <a:xfrm>
          <a:off x="10528300" y="15398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21334</xdr:rowOff>
    </xdr:from>
    <xdr:to>
      <xdr:col>55</xdr:col>
      <xdr:colOff>88900</xdr:colOff>
      <xdr:row>91</xdr:row>
      <xdr:rowOff>21334</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5623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170642</xdr:rowOff>
    </xdr:from>
    <xdr:to>
      <xdr:col>55</xdr:col>
      <xdr:colOff>0</xdr:colOff>
      <xdr:row>95</xdr:row>
      <xdr:rowOff>103761</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9639300" y="16286942"/>
          <a:ext cx="838200" cy="104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33625</xdr:rowOff>
    </xdr:from>
    <xdr:ext cx="534377" cy="259045"/>
    <xdr:sp macro="" textlink="">
      <xdr:nvSpPr>
        <xdr:cNvPr id="471" name="普通建設事業費 （ うち更新整備　）平均値テキスト">
          <a:extLst>
            <a:ext uri="{FF2B5EF4-FFF2-40B4-BE49-F238E27FC236}">
              <a16:creationId xmlns:a16="http://schemas.microsoft.com/office/drawing/2014/main" id="{00000000-0008-0000-0600-0000D7010000}"/>
            </a:ext>
          </a:extLst>
        </xdr:cNvPr>
        <xdr:cNvSpPr txBox="1"/>
      </xdr:nvSpPr>
      <xdr:spPr>
        <a:xfrm>
          <a:off x="10528300" y="163213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55198</xdr:rowOff>
    </xdr:from>
    <xdr:to>
      <xdr:col>55</xdr:col>
      <xdr:colOff>50800</xdr:colOff>
      <xdr:row>95</xdr:row>
      <xdr:rowOff>156798</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10426700" y="1634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170642</xdr:rowOff>
    </xdr:from>
    <xdr:to>
      <xdr:col>50</xdr:col>
      <xdr:colOff>114300</xdr:colOff>
      <xdr:row>95</xdr:row>
      <xdr:rowOff>17759</xdr:rowOff>
    </xdr:to>
    <xdr:cxnSp macro="">
      <xdr:nvCxnSpPr>
        <xdr:cNvPr id="473" name="直線コネクタ 472">
          <a:extLst>
            <a:ext uri="{FF2B5EF4-FFF2-40B4-BE49-F238E27FC236}">
              <a16:creationId xmlns:a16="http://schemas.microsoft.com/office/drawing/2014/main" id="{00000000-0008-0000-0600-0000D9010000}"/>
            </a:ext>
          </a:extLst>
        </xdr:cNvPr>
        <xdr:cNvCxnSpPr/>
      </xdr:nvCxnSpPr>
      <xdr:spPr>
        <a:xfrm flipV="1">
          <a:off x="8750300" y="16286942"/>
          <a:ext cx="889000" cy="18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35179</xdr:rowOff>
    </xdr:from>
    <xdr:to>
      <xdr:col>50</xdr:col>
      <xdr:colOff>165100</xdr:colOff>
      <xdr:row>95</xdr:row>
      <xdr:rowOff>136779</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9588500" y="16322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127906</xdr:rowOff>
    </xdr:from>
    <xdr:ext cx="534377"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372111" y="16415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17759</xdr:rowOff>
    </xdr:from>
    <xdr:to>
      <xdr:col>45</xdr:col>
      <xdr:colOff>177800</xdr:colOff>
      <xdr:row>95</xdr:row>
      <xdr:rowOff>168945</xdr:rowOff>
    </xdr:to>
    <xdr:cxnSp macro="">
      <xdr:nvCxnSpPr>
        <xdr:cNvPr id="476" name="直線コネクタ 475">
          <a:extLst>
            <a:ext uri="{FF2B5EF4-FFF2-40B4-BE49-F238E27FC236}">
              <a16:creationId xmlns:a16="http://schemas.microsoft.com/office/drawing/2014/main" id="{00000000-0008-0000-0600-0000DC010000}"/>
            </a:ext>
          </a:extLst>
        </xdr:cNvPr>
        <xdr:cNvCxnSpPr/>
      </xdr:nvCxnSpPr>
      <xdr:spPr>
        <a:xfrm flipV="1">
          <a:off x="7861300" y="16305509"/>
          <a:ext cx="889000" cy="15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68441</xdr:rowOff>
    </xdr:from>
    <xdr:to>
      <xdr:col>46</xdr:col>
      <xdr:colOff>38100</xdr:colOff>
      <xdr:row>95</xdr:row>
      <xdr:rowOff>170041</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8699500" y="16356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161168</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448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168945</xdr:rowOff>
    </xdr:from>
    <xdr:to>
      <xdr:col>41</xdr:col>
      <xdr:colOff>50800</xdr:colOff>
      <xdr:row>97</xdr:row>
      <xdr:rowOff>55804</xdr:rowOff>
    </xdr:to>
    <xdr:cxnSp macro="">
      <xdr:nvCxnSpPr>
        <xdr:cNvPr id="479" name="直線コネクタ 478">
          <a:extLst>
            <a:ext uri="{FF2B5EF4-FFF2-40B4-BE49-F238E27FC236}">
              <a16:creationId xmlns:a16="http://schemas.microsoft.com/office/drawing/2014/main" id="{00000000-0008-0000-0600-0000DF010000}"/>
            </a:ext>
          </a:extLst>
        </xdr:cNvPr>
        <xdr:cNvCxnSpPr/>
      </xdr:nvCxnSpPr>
      <xdr:spPr>
        <a:xfrm flipV="1">
          <a:off x="6972300" y="16456695"/>
          <a:ext cx="889000" cy="229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76637</xdr:rowOff>
    </xdr:from>
    <xdr:to>
      <xdr:col>41</xdr:col>
      <xdr:colOff>101600</xdr:colOff>
      <xdr:row>96</xdr:row>
      <xdr:rowOff>6787</xdr:rowOff>
    </xdr:to>
    <xdr:sp macro="" textlink="">
      <xdr:nvSpPr>
        <xdr:cNvPr id="480" name="フローチャート: 判断 479">
          <a:extLst>
            <a:ext uri="{FF2B5EF4-FFF2-40B4-BE49-F238E27FC236}">
              <a16:creationId xmlns:a16="http://schemas.microsoft.com/office/drawing/2014/main" id="{00000000-0008-0000-0600-0000E0010000}"/>
            </a:ext>
          </a:extLst>
        </xdr:cNvPr>
        <xdr:cNvSpPr/>
      </xdr:nvSpPr>
      <xdr:spPr>
        <a:xfrm>
          <a:off x="7810500" y="16364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23314</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594111" y="1613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132269</xdr:rowOff>
    </xdr:from>
    <xdr:to>
      <xdr:col>36</xdr:col>
      <xdr:colOff>165100</xdr:colOff>
      <xdr:row>96</xdr:row>
      <xdr:rowOff>62419</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6921500" y="16420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78946</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05111" y="16195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52961</xdr:rowOff>
    </xdr:from>
    <xdr:to>
      <xdr:col>55</xdr:col>
      <xdr:colOff>50800</xdr:colOff>
      <xdr:row>95</xdr:row>
      <xdr:rowOff>154561</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10426700" y="1634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75838</xdr:rowOff>
    </xdr:from>
    <xdr:ext cx="534377" cy="259045"/>
    <xdr:sp macro="" textlink="">
      <xdr:nvSpPr>
        <xdr:cNvPr id="490" name="普通建設事業費 （ うち更新整備　）該当値テキスト">
          <a:extLst>
            <a:ext uri="{FF2B5EF4-FFF2-40B4-BE49-F238E27FC236}">
              <a16:creationId xmlns:a16="http://schemas.microsoft.com/office/drawing/2014/main" id="{00000000-0008-0000-0600-0000EA010000}"/>
            </a:ext>
          </a:extLst>
        </xdr:cNvPr>
        <xdr:cNvSpPr txBox="1"/>
      </xdr:nvSpPr>
      <xdr:spPr>
        <a:xfrm>
          <a:off x="10528300" y="16192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119842</xdr:rowOff>
    </xdr:from>
    <xdr:to>
      <xdr:col>50</xdr:col>
      <xdr:colOff>165100</xdr:colOff>
      <xdr:row>95</xdr:row>
      <xdr:rowOff>49992</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9588500" y="16236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66519</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9372111" y="16011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138409</xdr:rowOff>
    </xdr:from>
    <xdr:to>
      <xdr:col>46</xdr:col>
      <xdr:colOff>38100</xdr:colOff>
      <xdr:row>95</xdr:row>
      <xdr:rowOff>68559</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8699500" y="16254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85086</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8483111" y="16029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118145</xdr:rowOff>
    </xdr:from>
    <xdr:to>
      <xdr:col>41</xdr:col>
      <xdr:colOff>101600</xdr:colOff>
      <xdr:row>96</xdr:row>
      <xdr:rowOff>48295</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7810500" y="1640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39422</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7594111" y="1649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5004</xdr:rowOff>
    </xdr:from>
    <xdr:to>
      <xdr:col>36</xdr:col>
      <xdr:colOff>165100</xdr:colOff>
      <xdr:row>97</xdr:row>
      <xdr:rowOff>106604</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6921500" y="1663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97731</xdr:rowOff>
    </xdr:from>
    <xdr:ext cx="534377"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6705111" y="16728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災害復旧事業費グラフ枠">
          <a:extLst>
            <a:ext uri="{FF2B5EF4-FFF2-40B4-BE49-F238E27FC236}">
              <a16:creationId xmlns:a16="http://schemas.microsoft.com/office/drawing/2014/main" id="{00000000-0008-0000-0600-000007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35</xdr:row>
      <xdr:rowOff>32560</xdr:rowOff>
    </xdr:from>
    <xdr:to>
      <xdr:col>85</xdr:col>
      <xdr:colOff>126364</xdr:colOff>
      <xdr:row>38</xdr:row>
      <xdr:rowOff>139700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6317595" y="6033310"/>
          <a:ext cx="1269" cy="621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21" name="災害復旧事業費最小値テキスト">
          <a:extLst>
            <a:ext uri="{FF2B5EF4-FFF2-40B4-BE49-F238E27FC236}">
              <a16:creationId xmlns:a16="http://schemas.microsoft.com/office/drawing/2014/main" id="{00000000-0008-0000-0600-000009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33</xdr:row>
      <xdr:rowOff>150687</xdr:rowOff>
    </xdr:from>
    <xdr:ext cx="534377" cy="259045"/>
    <xdr:sp macro="" textlink="">
      <xdr:nvSpPr>
        <xdr:cNvPr id="523" name="災害復旧事業費最大値テキスト">
          <a:extLst>
            <a:ext uri="{FF2B5EF4-FFF2-40B4-BE49-F238E27FC236}">
              <a16:creationId xmlns:a16="http://schemas.microsoft.com/office/drawing/2014/main" id="{00000000-0008-0000-0600-00000B020000}"/>
            </a:ext>
          </a:extLst>
        </xdr:cNvPr>
        <xdr:cNvSpPr txBox="1"/>
      </xdr:nvSpPr>
      <xdr:spPr>
        <a:xfrm>
          <a:off x="16370300" y="5808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32560</xdr:rowOff>
    </xdr:from>
    <xdr:to>
      <xdr:col>86</xdr:col>
      <xdr:colOff>25400</xdr:colOff>
      <xdr:row>35</xdr:row>
      <xdr:rowOff>32560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033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39802</xdr:rowOff>
    </xdr:from>
    <xdr:to>
      <xdr:col>85</xdr:col>
      <xdr:colOff>127000</xdr:colOff>
      <xdr:row>35</xdr:row>
      <xdr:rowOff>43121</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5481300" y="5526202"/>
          <a:ext cx="838200" cy="51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1463</xdr:rowOff>
    </xdr:from>
    <xdr:ext cx="469744" cy="259045"/>
    <xdr:sp macro="" textlink="">
      <xdr:nvSpPr>
        <xdr:cNvPr id="526" name="災害復旧事業費平均値テキスト">
          <a:extLst>
            <a:ext uri="{FF2B5EF4-FFF2-40B4-BE49-F238E27FC236}">
              <a16:creationId xmlns:a16="http://schemas.microsoft.com/office/drawing/2014/main" id="{00000000-0008-0000-0600-00000E020000}"/>
            </a:ext>
          </a:extLst>
        </xdr:cNvPr>
        <xdr:cNvSpPr txBox="1"/>
      </xdr:nvSpPr>
      <xdr:spPr>
        <a:xfrm>
          <a:off x="16370300" y="65165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23036</xdr:rowOff>
    </xdr:from>
    <xdr:to>
      <xdr:col>85</xdr:col>
      <xdr:colOff>177800</xdr:colOff>
      <xdr:row>38</xdr:row>
      <xdr:rowOff>124636</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6268700" y="6538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32</xdr:row>
      <xdr:rowOff>34818</xdr:rowOff>
    </xdr:from>
    <xdr:to>
      <xdr:col>81</xdr:col>
      <xdr:colOff>50800</xdr:colOff>
      <xdr:row>32</xdr:row>
      <xdr:rowOff>39802</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4592300" y="5521218"/>
          <a:ext cx="889000" cy="4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169194</xdr:rowOff>
    </xdr:from>
    <xdr:to>
      <xdr:col>81</xdr:col>
      <xdr:colOff>101600</xdr:colOff>
      <xdr:row>38</xdr:row>
      <xdr:rowOff>99344</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5430500" y="651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90471</xdr:rowOff>
    </xdr:from>
    <xdr:ext cx="469744"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5246428" y="6605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31</xdr:row>
      <xdr:rowOff>48196</xdr:rowOff>
    </xdr:from>
    <xdr:to>
      <xdr:col>76</xdr:col>
      <xdr:colOff>114300</xdr:colOff>
      <xdr:row>32</xdr:row>
      <xdr:rowOff>34818</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3703300" y="5363146"/>
          <a:ext cx="889000" cy="158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17659</xdr:rowOff>
    </xdr:from>
    <xdr:to>
      <xdr:col>76</xdr:col>
      <xdr:colOff>165100</xdr:colOff>
      <xdr:row>38</xdr:row>
      <xdr:rowOff>119259</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4541500" y="6532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110386</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57428" y="6625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123927</xdr:rowOff>
    </xdr:from>
    <xdr:to>
      <xdr:col>71</xdr:col>
      <xdr:colOff>177800</xdr:colOff>
      <xdr:row>31</xdr:row>
      <xdr:rowOff>48196</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2814300" y="5267427"/>
          <a:ext cx="889000" cy="9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17952</xdr:rowOff>
    </xdr:from>
    <xdr:to>
      <xdr:col>72</xdr:col>
      <xdr:colOff>38100</xdr:colOff>
      <xdr:row>38</xdr:row>
      <xdr:rowOff>119552</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3652500" y="6533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110679</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468428" y="6625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35060</xdr:rowOff>
    </xdr:from>
    <xdr:to>
      <xdr:col>67</xdr:col>
      <xdr:colOff>101600</xdr:colOff>
      <xdr:row>38</xdr:row>
      <xdr:rowOff>136660</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2763500" y="655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127787</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579428" y="664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163771</xdr:rowOff>
    </xdr:from>
    <xdr:to>
      <xdr:col>85</xdr:col>
      <xdr:colOff>177800</xdr:colOff>
      <xdr:row>35</xdr:row>
      <xdr:rowOff>93921</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6268700" y="599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106237</xdr:rowOff>
    </xdr:from>
    <xdr:ext cx="534377" cy="259045"/>
    <xdr:sp macro="" textlink="">
      <xdr:nvSpPr>
        <xdr:cNvPr id="545" name="災害復旧事業費該当値テキスト">
          <a:extLst>
            <a:ext uri="{FF2B5EF4-FFF2-40B4-BE49-F238E27FC236}">
              <a16:creationId xmlns:a16="http://schemas.microsoft.com/office/drawing/2014/main" id="{00000000-0008-0000-0600-000021020000}"/>
            </a:ext>
          </a:extLst>
        </xdr:cNvPr>
        <xdr:cNvSpPr txBox="1"/>
      </xdr:nvSpPr>
      <xdr:spPr>
        <a:xfrm>
          <a:off x="16370300" y="5935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31</xdr:row>
      <xdr:rowOff>160452</xdr:rowOff>
    </xdr:from>
    <xdr:to>
      <xdr:col>81</xdr:col>
      <xdr:colOff>101600</xdr:colOff>
      <xdr:row>32</xdr:row>
      <xdr:rowOff>90602</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5430500" y="5475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30</xdr:row>
      <xdr:rowOff>107129</xdr:rowOff>
    </xdr:from>
    <xdr:ext cx="59901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5181795" y="5250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31</xdr:row>
      <xdr:rowOff>155468</xdr:rowOff>
    </xdr:from>
    <xdr:to>
      <xdr:col>76</xdr:col>
      <xdr:colOff>165100</xdr:colOff>
      <xdr:row>32</xdr:row>
      <xdr:rowOff>85618</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4541500" y="547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30</xdr:row>
      <xdr:rowOff>102145</xdr:rowOff>
    </xdr:from>
    <xdr:ext cx="599010"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4292795" y="5245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30</xdr:row>
      <xdr:rowOff>168846</xdr:rowOff>
    </xdr:from>
    <xdr:to>
      <xdr:col>72</xdr:col>
      <xdr:colOff>38100</xdr:colOff>
      <xdr:row>31</xdr:row>
      <xdr:rowOff>98996</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3652500" y="531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29</xdr:row>
      <xdr:rowOff>115523</xdr:rowOff>
    </xdr:from>
    <xdr:ext cx="599010"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3403795" y="5087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30</xdr:row>
      <xdr:rowOff>73127</xdr:rowOff>
    </xdr:from>
    <xdr:to>
      <xdr:col>67</xdr:col>
      <xdr:colOff>101600</xdr:colOff>
      <xdr:row>31</xdr:row>
      <xdr:rowOff>3277</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2763500" y="5216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29</xdr:row>
      <xdr:rowOff>19804</xdr:rowOff>
    </xdr:from>
    <xdr:ext cx="599010"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514795" y="4991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0" name="失業対策事業費最小値テキスト">
          <a:extLst>
            <a:ext uri="{FF2B5EF4-FFF2-40B4-BE49-F238E27FC236}">
              <a16:creationId xmlns:a16="http://schemas.microsoft.com/office/drawing/2014/main" id="{00000000-0008-0000-0600-00003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2" name="失業対策事業費最大値テキスト">
          <a:extLst>
            <a:ext uri="{FF2B5EF4-FFF2-40B4-BE49-F238E27FC236}">
              <a16:creationId xmlns:a16="http://schemas.microsoft.com/office/drawing/2014/main" id="{00000000-0008-0000-0600-00003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5" name="失業対策事業費平均値テキスト">
          <a:extLst>
            <a:ext uri="{FF2B5EF4-FFF2-40B4-BE49-F238E27FC236}">
              <a16:creationId xmlns:a16="http://schemas.microsoft.com/office/drawing/2014/main" id="{00000000-0008-0000-0600-00003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4" name="失業対策事業費該当値テキスト">
          <a:extLst>
            <a:ext uri="{FF2B5EF4-FFF2-40B4-BE49-F238E27FC236}">
              <a16:creationId xmlns:a16="http://schemas.microsoft.com/office/drawing/2014/main" id="{00000000-0008-0000-0600-00005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125347</xdr:rowOff>
    </xdr:from>
    <xdr:to>
      <xdr:col>85</xdr:col>
      <xdr:colOff>126364</xdr:colOff>
      <xdr:row>78</xdr:row>
      <xdr:rowOff>135781</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1955397"/>
          <a:ext cx="1269" cy="1553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139608</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12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135781</xdr:rowOff>
    </xdr:from>
    <xdr:to>
      <xdr:col>86</xdr:col>
      <xdr:colOff>25400</xdr:colOff>
      <xdr:row>78</xdr:row>
      <xdr:rowOff>135781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08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72024</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730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125347</xdr:rowOff>
    </xdr:from>
    <xdr:to>
      <xdr:col>86</xdr:col>
      <xdr:colOff>25400</xdr:colOff>
      <xdr:row>69</xdr:row>
      <xdr:rowOff>125347</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1955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22134</xdr:rowOff>
    </xdr:from>
    <xdr:to>
      <xdr:col>85</xdr:col>
      <xdr:colOff>127000</xdr:colOff>
      <xdr:row>73</xdr:row>
      <xdr:rowOff>34430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2537984"/>
          <a:ext cx="838200" cy="1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13410</xdr:rowOff>
    </xdr:from>
    <xdr:ext cx="534377"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28721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34983</xdr:rowOff>
    </xdr:from>
    <xdr:to>
      <xdr:col>85</xdr:col>
      <xdr:colOff>177800</xdr:colOff>
      <xdr:row>75</xdr:row>
      <xdr:rowOff>136583</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34430</xdr:rowOff>
    </xdr:from>
    <xdr:to>
      <xdr:col>81</xdr:col>
      <xdr:colOff>50800</xdr:colOff>
      <xdr:row>74</xdr:row>
      <xdr:rowOff>20893</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2550280"/>
          <a:ext cx="889000" cy="157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34820</xdr:rowOff>
    </xdr:from>
    <xdr:to>
      <xdr:col>81</xdr:col>
      <xdr:colOff>101600</xdr:colOff>
      <xdr:row>75</xdr:row>
      <xdr:rowOff>136420</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127547</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214111" y="1298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20893</xdr:rowOff>
    </xdr:from>
    <xdr:to>
      <xdr:col>76</xdr:col>
      <xdr:colOff>114300</xdr:colOff>
      <xdr:row>75</xdr:row>
      <xdr:rowOff>49730</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2708193"/>
          <a:ext cx="889000" cy="20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164795</xdr:rowOff>
    </xdr:from>
    <xdr:to>
      <xdr:col>76</xdr:col>
      <xdr:colOff>165100</xdr:colOff>
      <xdr:row>76</xdr:row>
      <xdr:rowOff>94945</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86072</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49730</xdr:rowOff>
    </xdr:from>
    <xdr:to>
      <xdr:col>71</xdr:col>
      <xdr:colOff>177800</xdr:colOff>
      <xdr:row>76</xdr:row>
      <xdr:rowOff>111632</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2908480"/>
          <a:ext cx="889000" cy="233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169694</xdr:rowOff>
    </xdr:from>
    <xdr:to>
      <xdr:col>72</xdr:col>
      <xdr:colOff>38100</xdr:colOff>
      <xdr:row>76</xdr:row>
      <xdr:rowOff>99844</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02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90971</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36111" y="1312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3715</xdr:rowOff>
    </xdr:from>
    <xdr:to>
      <xdr:col>67</xdr:col>
      <xdr:colOff>101600</xdr:colOff>
      <xdr:row>76</xdr:row>
      <xdr:rowOff>105315</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033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121841</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47111" y="1280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142784</xdr:rowOff>
    </xdr:from>
    <xdr:to>
      <xdr:col>85</xdr:col>
      <xdr:colOff>177800</xdr:colOff>
      <xdr:row>73</xdr:row>
      <xdr:rowOff>72934</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2487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165661</xdr:rowOff>
    </xdr:from>
    <xdr:ext cx="534377"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338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155080</xdr:rowOff>
    </xdr:from>
    <xdr:to>
      <xdr:col>81</xdr:col>
      <xdr:colOff>101600</xdr:colOff>
      <xdr:row>73</xdr:row>
      <xdr:rowOff>85230</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249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101757</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214111" y="12274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141543</xdr:rowOff>
    </xdr:from>
    <xdr:to>
      <xdr:col>76</xdr:col>
      <xdr:colOff>165100</xdr:colOff>
      <xdr:row>74</xdr:row>
      <xdr:rowOff>71693</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2657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88220</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325111" y="12432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170380</xdr:rowOff>
    </xdr:from>
    <xdr:to>
      <xdr:col>72</xdr:col>
      <xdr:colOff>38100</xdr:colOff>
      <xdr:row>75</xdr:row>
      <xdr:rowOff>100530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28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117057</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36111" y="12632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60832</xdr:rowOff>
    </xdr:from>
    <xdr:to>
      <xdr:col>67</xdr:col>
      <xdr:colOff>101600</xdr:colOff>
      <xdr:row>76</xdr:row>
      <xdr:rowOff>162432</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09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153559</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47111" y="1318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積立金グラフ枠">
          <a:extLst>
            <a:ext uri="{FF2B5EF4-FFF2-40B4-BE49-F238E27FC236}">
              <a16:creationId xmlns:a16="http://schemas.microsoft.com/office/drawing/2014/main" id="{00000000-0008-0000-06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16370</xdr:rowOff>
    </xdr:from>
    <xdr:to>
      <xdr:col>85</xdr:col>
      <xdr:colOff>126364</xdr:colOff>
      <xdr:row>99</xdr:row>
      <xdr:rowOff>10179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6317595" y="15618320"/>
          <a:ext cx="1269" cy="1365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14006</xdr:rowOff>
    </xdr:from>
    <xdr:ext cx="469744" cy="259045"/>
    <xdr:sp macro="" textlink="">
      <xdr:nvSpPr>
        <xdr:cNvPr id="687" name="積立金最小値テキスト">
          <a:extLst>
            <a:ext uri="{FF2B5EF4-FFF2-40B4-BE49-F238E27FC236}">
              <a16:creationId xmlns:a16="http://schemas.microsoft.com/office/drawing/2014/main" id="{00000000-0008-0000-0600-0000AF020000}"/>
            </a:ext>
          </a:extLst>
        </xdr:cNvPr>
        <xdr:cNvSpPr txBox="1"/>
      </xdr:nvSpPr>
      <xdr:spPr>
        <a:xfrm>
          <a:off x="16370300" y="1698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10179</xdr:rowOff>
    </xdr:from>
    <xdr:to>
      <xdr:col>86</xdr:col>
      <xdr:colOff>25400</xdr:colOff>
      <xdr:row>99</xdr:row>
      <xdr:rowOff>10179</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6983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134497</xdr:rowOff>
    </xdr:from>
    <xdr:ext cx="534377" cy="259045"/>
    <xdr:sp macro="" textlink="">
      <xdr:nvSpPr>
        <xdr:cNvPr id="689" name="積立金最大値テキスト">
          <a:extLst>
            <a:ext uri="{FF2B5EF4-FFF2-40B4-BE49-F238E27FC236}">
              <a16:creationId xmlns:a16="http://schemas.microsoft.com/office/drawing/2014/main" id="{00000000-0008-0000-0600-0000B1020000}"/>
            </a:ext>
          </a:extLst>
        </xdr:cNvPr>
        <xdr:cNvSpPr txBox="1"/>
      </xdr:nvSpPr>
      <xdr:spPr>
        <a:xfrm>
          <a:off x="16370300" y="15393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16370</xdr:rowOff>
    </xdr:from>
    <xdr:to>
      <xdr:col>86</xdr:col>
      <xdr:colOff>25400</xdr:colOff>
      <xdr:row>91</xdr:row>
      <xdr:rowOff>16370</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6230600" y="1561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73616</xdr:rowOff>
    </xdr:from>
    <xdr:to>
      <xdr:col>85</xdr:col>
      <xdr:colOff>127000</xdr:colOff>
      <xdr:row>92</xdr:row>
      <xdr:rowOff>64833</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5481300" y="15675566"/>
          <a:ext cx="838200" cy="16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148956</xdr:rowOff>
    </xdr:from>
    <xdr:ext cx="534377" cy="259045"/>
    <xdr:sp macro="" textlink="">
      <xdr:nvSpPr>
        <xdr:cNvPr id="692" name="積立金平均値テキスト">
          <a:extLst>
            <a:ext uri="{FF2B5EF4-FFF2-40B4-BE49-F238E27FC236}">
              <a16:creationId xmlns:a16="http://schemas.microsoft.com/office/drawing/2014/main" id="{00000000-0008-0000-0600-0000B4020000}"/>
            </a:ext>
          </a:extLst>
        </xdr:cNvPr>
        <xdr:cNvSpPr txBox="1"/>
      </xdr:nvSpPr>
      <xdr:spPr>
        <a:xfrm>
          <a:off x="16370300" y="164367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170529</xdr:rowOff>
    </xdr:from>
    <xdr:to>
      <xdr:col>85</xdr:col>
      <xdr:colOff>177800</xdr:colOff>
      <xdr:row>96</xdr:row>
      <xdr:rowOff>100679</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6268700" y="1645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73616</xdr:rowOff>
    </xdr:from>
    <xdr:to>
      <xdr:col>81</xdr:col>
      <xdr:colOff>50800</xdr:colOff>
      <xdr:row>92</xdr:row>
      <xdr:rowOff>81807</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4592300" y="15675566"/>
          <a:ext cx="889000" cy="179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82938</xdr:rowOff>
    </xdr:from>
    <xdr:to>
      <xdr:col>81</xdr:col>
      <xdr:colOff>101600</xdr:colOff>
      <xdr:row>96</xdr:row>
      <xdr:rowOff>13088</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5430500" y="1637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4215</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214111" y="1646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92</xdr:row>
      <xdr:rowOff>81807</xdr:rowOff>
    </xdr:from>
    <xdr:to>
      <xdr:col>76</xdr:col>
      <xdr:colOff>114300</xdr:colOff>
      <xdr:row>93</xdr:row>
      <xdr:rowOff>9246</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3703300" y="15855207"/>
          <a:ext cx="889000" cy="98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35083</xdr:rowOff>
    </xdr:from>
    <xdr:to>
      <xdr:col>76</xdr:col>
      <xdr:colOff>165100</xdr:colOff>
      <xdr:row>97</xdr:row>
      <xdr:rowOff>136683</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4541500" y="1666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127810</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325111" y="1675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9246</xdr:rowOff>
    </xdr:from>
    <xdr:to>
      <xdr:col>71</xdr:col>
      <xdr:colOff>177800</xdr:colOff>
      <xdr:row>94</xdr:row>
      <xdr:rowOff>124803</xdr:rowOff>
    </xdr:to>
    <xdr:cxnSp macro="">
      <xdr:nvCxnSpPr>
        <xdr:cNvPr id="700" name="直線コネクタ 699">
          <a:extLst>
            <a:ext uri="{FF2B5EF4-FFF2-40B4-BE49-F238E27FC236}">
              <a16:creationId xmlns:a16="http://schemas.microsoft.com/office/drawing/2014/main" id="{00000000-0008-0000-0600-0000BC020000}"/>
            </a:ext>
          </a:extLst>
        </xdr:cNvPr>
        <xdr:cNvCxnSpPr/>
      </xdr:nvCxnSpPr>
      <xdr:spPr>
        <a:xfrm flipV="1">
          <a:off x="12814300" y="15954096"/>
          <a:ext cx="889000" cy="287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59582</xdr:rowOff>
    </xdr:from>
    <xdr:to>
      <xdr:col>72</xdr:col>
      <xdr:colOff>38100</xdr:colOff>
      <xdr:row>97</xdr:row>
      <xdr:rowOff>161182</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3652500" y="1669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152309</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3436111" y="16782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53487</xdr:rowOff>
    </xdr:from>
    <xdr:to>
      <xdr:col>67</xdr:col>
      <xdr:colOff>101600</xdr:colOff>
      <xdr:row>97</xdr:row>
      <xdr:rowOff>155087</xdr:rowOff>
    </xdr:to>
    <xdr:sp macro="" textlink="">
      <xdr:nvSpPr>
        <xdr:cNvPr id="703" name="フローチャート: 判断 702">
          <a:extLst>
            <a:ext uri="{FF2B5EF4-FFF2-40B4-BE49-F238E27FC236}">
              <a16:creationId xmlns:a16="http://schemas.microsoft.com/office/drawing/2014/main" id="{00000000-0008-0000-0600-0000BF020000}"/>
            </a:ext>
          </a:extLst>
        </xdr:cNvPr>
        <xdr:cNvSpPr/>
      </xdr:nvSpPr>
      <xdr:spPr>
        <a:xfrm>
          <a:off x="12763500" y="16684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146214</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547111" y="16776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14033</xdr:rowOff>
    </xdr:from>
    <xdr:to>
      <xdr:col>85</xdr:col>
      <xdr:colOff>177800</xdr:colOff>
      <xdr:row>92</xdr:row>
      <xdr:rowOff>115633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6268700" y="15787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36910</xdr:rowOff>
    </xdr:from>
    <xdr:ext cx="534377" cy="259045"/>
    <xdr:sp macro="" textlink="">
      <xdr:nvSpPr>
        <xdr:cNvPr id="711" name="積立金該当値テキスト">
          <a:extLst>
            <a:ext uri="{FF2B5EF4-FFF2-40B4-BE49-F238E27FC236}">
              <a16:creationId xmlns:a16="http://schemas.microsoft.com/office/drawing/2014/main" id="{00000000-0008-0000-0600-0000C7020000}"/>
            </a:ext>
          </a:extLst>
        </xdr:cNvPr>
        <xdr:cNvSpPr txBox="1"/>
      </xdr:nvSpPr>
      <xdr:spPr>
        <a:xfrm>
          <a:off x="16370300" y="15638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22816</xdr:rowOff>
    </xdr:from>
    <xdr:to>
      <xdr:col>81</xdr:col>
      <xdr:colOff>101600</xdr:colOff>
      <xdr:row>91</xdr:row>
      <xdr:rowOff>124416</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5430500" y="15624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89</xdr:row>
      <xdr:rowOff>140943</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5214111" y="15399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92</xdr:row>
      <xdr:rowOff>31007</xdr:rowOff>
    </xdr:from>
    <xdr:to>
      <xdr:col>76</xdr:col>
      <xdr:colOff>165100</xdr:colOff>
      <xdr:row>92</xdr:row>
      <xdr:rowOff>132607</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4541500" y="15804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90</xdr:row>
      <xdr:rowOff>149134</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4325111" y="15579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129896</xdr:rowOff>
    </xdr:from>
    <xdr:to>
      <xdr:col>72</xdr:col>
      <xdr:colOff>38100</xdr:colOff>
      <xdr:row>93</xdr:row>
      <xdr:rowOff>60046</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3652500" y="15903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76573</xdr:rowOff>
    </xdr:from>
    <xdr:ext cx="534377"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3436111" y="15678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74003</xdr:rowOff>
    </xdr:from>
    <xdr:to>
      <xdr:col>67</xdr:col>
      <xdr:colOff>101600</xdr:colOff>
      <xdr:row>95</xdr:row>
      <xdr:rowOff>4153</xdr:rowOff>
    </xdr:to>
    <xdr:sp macro="" textlink="">
      <xdr:nvSpPr>
        <xdr:cNvPr id="718" name="楕円 717">
          <a:extLst>
            <a:ext uri="{FF2B5EF4-FFF2-40B4-BE49-F238E27FC236}">
              <a16:creationId xmlns:a16="http://schemas.microsoft.com/office/drawing/2014/main" id="{00000000-0008-0000-0600-0000CE020000}"/>
            </a:ext>
          </a:extLst>
        </xdr:cNvPr>
        <xdr:cNvSpPr/>
      </xdr:nvSpPr>
      <xdr:spPr>
        <a:xfrm>
          <a:off x="12763500" y="16190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20680</xdr:rowOff>
    </xdr:from>
    <xdr:ext cx="534377"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2547111" y="15965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投資及び出資金グラフ枠">
          <a:extLst>
            <a:ext uri="{FF2B5EF4-FFF2-40B4-BE49-F238E27FC236}">
              <a16:creationId xmlns:a16="http://schemas.microsoft.com/office/drawing/2014/main" id="{00000000-0008-0000-06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102781</xdr:rowOff>
    </xdr:from>
    <xdr:to>
      <xdr:col>116</xdr:col>
      <xdr:colOff>62864</xdr:colOff>
      <xdr:row>38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flipV="1">
          <a:off x="22159595" y="5246281"/>
          <a:ext cx="1269" cy="1294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40" name="投資及び出資金最小値テキスト">
          <a:extLst>
            <a:ext uri="{FF2B5EF4-FFF2-40B4-BE49-F238E27FC236}">
              <a16:creationId xmlns:a16="http://schemas.microsoft.com/office/drawing/2014/main" id="{00000000-0008-0000-0600-0000E4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49458</xdr:rowOff>
    </xdr:from>
    <xdr:ext cx="534377" cy="259045"/>
    <xdr:sp macro="" textlink="">
      <xdr:nvSpPr>
        <xdr:cNvPr id="742" name="投資及び出資金最大値テキスト">
          <a:extLst>
            <a:ext uri="{FF2B5EF4-FFF2-40B4-BE49-F238E27FC236}">
              <a16:creationId xmlns:a16="http://schemas.microsoft.com/office/drawing/2014/main" id="{00000000-0008-0000-0600-0000E6020000}"/>
            </a:ext>
          </a:extLst>
        </xdr:cNvPr>
        <xdr:cNvSpPr txBox="1"/>
      </xdr:nvSpPr>
      <xdr:spPr>
        <a:xfrm>
          <a:off x="22212300" y="5021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102781</xdr:rowOff>
    </xdr:from>
    <xdr:to>
      <xdr:col>116</xdr:col>
      <xdr:colOff>152400</xdr:colOff>
      <xdr:row>30</xdr:row>
      <xdr:rowOff>102781</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2072600" y="5246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18885</xdr:rowOff>
    </xdr:from>
    <xdr:to>
      <xdr:col>116</xdr:col>
      <xdr:colOff>63500</xdr:colOff>
      <xdr:row>38</xdr:row>
      <xdr:rowOff>20600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21323300" y="6533985"/>
          <a:ext cx="838200" cy="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64800</xdr:rowOff>
    </xdr:from>
    <xdr:ext cx="469744" cy="259045"/>
    <xdr:sp macro="" textlink="">
      <xdr:nvSpPr>
        <xdr:cNvPr id="745" name="投資及び出資金平均値テキスト">
          <a:extLst>
            <a:ext uri="{FF2B5EF4-FFF2-40B4-BE49-F238E27FC236}">
              <a16:creationId xmlns:a16="http://schemas.microsoft.com/office/drawing/2014/main" id="{00000000-0008-0000-0600-0000E9020000}"/>
            </a:ext>
          </a:extLst>
        </xdr:cNvPr>
        <xdr:cNvSpPr txBox="1"/>
      </xdr:nvSpPr>
      <xdr:spPr>
        <a:xfrm>
          <a:off x="22212300" y="60655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41923</xdr:rowOff>
    </xdr:from>
    <xdr:to>
      <xdr:col>116</xdr:col>
      <xdr:colOff>114300</xdr:colOff>
      <xdr:row>36</xdr:row>
      <xdr:rowOff>143523</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21107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18256</xdr:rowOff>
    </xdr:from>
    <xdr:to>
      <xdr:col>111</xdr:col>
      <xdr:colOff>177800</xdr:colOff>
      <xdr:row>38</xdr:row>
      <xdr:rowOff>20600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0434300" y="6533356"/>
          <a:ext cx="889000" cy="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15691</xdr:rowOff>
    </xdr:from>
    <xdr:to>
      <xdr:col>112</xdr:col>
      <xdr:colOff>38100</xdr:colOff>
      <xdr:row>36</xdr:row>
      <xdr:rowOff>117291</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1272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133818</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088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18256</xdr:rowOff>
    </xdr:from>
    <xdr:to>
      <xdr:col>107</xdr:col>
      <xdr:colOff>50800</xdr:colOff>
      <xdr:row>38</xdr:row>
      <xdr:rowOff>21628</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19545300" y="6533356"/>
          <a:ext cx="889000" cy="3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87986</xdr:rowOff>
    </xdr:from>
    <xdr:to>
      <xdr:col>107</xdr:col>
      <xdr:colOff>101600</xdr:colOff>
      <xdr:row>37</xdr:row>
      <xdr:rowOff>18136</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0383500" y="62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34663</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0199428" y="603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18999</xdr:rowOff>
    </xdr:from>
    <xdr:to>
      <xdr:col>102</xdr:col>
      <xdr:colOff>114300</xdr:colOff>
      <xdr:row>38</xdr:row>
      <xdr:rowOff>21628</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8656300" y="6534099"/>
          <a:ext cx="889000" cy="2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10319</xdr:rowOff>
    </xdr:from>
    <xdr:to>
      <xdr:col>102</xdr:col>
      <xdr:colOff>165100</xdr:colOff>
      <xdr:row>37</xdr:row>
      <xdr:rowOff>111919</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9494500" y="635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128446</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10428" y="612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28378</xdr:rowOff>
    </xdr:from>
    <xdr:to>
      <xdr:col>98</xdr:col>
      <xdr:colOff>38100</xdr:colOff>
      <xdr:row>37</xdr:row>
      <xdr:rowOff>129978</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8605500" y="637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146505</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21428" y="614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139535</xdr:rowOff>
    </xdr:from>
    <xdr:to>
      <xdr:col>116</xdr:col>
      <xdr:colOff>114300</xdr:colOff>
      <xdr:row>38</xdr:row>
      <xdr:rowOff>69685</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2110700" y="648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54462</xdr:rowOff>
    </xdr:from>
    <xdr:ext cx="378565" cy="259045"/>
    <xdr:sp macro="" textlink="">
      <xdr:nvSpPr>
        <xdr:cNvPr id="764" name="投資及び出資金該当値テキスト">
          <a:extLst>
            <a:ext uri="{FF2B5EF4-FFF2-40B4-BE49-F238E27FC236}">
              <a16:creationId xmlns:a16="http://schemas.microsoft.com/office/drawing/2014/main" id="{00000000-0008-0000-0600-0000FC020000}"/>
            </a:ext>
          </a:extLst>
        </xdr:cNvPr>
        <xdr:cNvSpPr txBox="1"/>
      </xdr:nvSpPr>
      <xdr:spPr>
        <a:xfrm>
          <a:off x="22212300" y="63981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141250</xdr:rowOff>
    </xdr:from>
    <xdr:to>
      <xdr:col>112</xdr:col>
      <xdr:colOff>38100</xdr:colOff>
      <xdr:row>38</xdr:row>
      <xdr:rowOff>71400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1272500" y="64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38</xdr:row>
      <xdr:rowOff>62527</xdr:rowOff>
    </xdr:from>
    <xdr:ext cx="313932"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1166333" y="65776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138906</xdr:rowOff>
    </xdr:from>
    <xdr:to>
      <xdr:col>107</xdr:col>
      <xdr:colOff>101600</xdr:colOff>
      <xdr:row>38</xdr:row>
      <xdr:rowOff>69056</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0383500" y="64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60183</xdr:rowOff>
    </xdr:from>
    <xdr:ext cx="378565"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20245017" y="6575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142278</xdr:rowOff>
    </xdr:from>
    <xdr:to>
      <xdr:col>102</xdr:col>
      <xdr:colOff>165100</xdr:colOff>
      <xdr:row>38</xdr:row>
      <xdr:rowOff>72428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9494500" y="648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38</xdr:row>
      <xdr:rowOff>63555</xdr:rowOff>
    </xdr:from>
    <xdr:ext cx="313932"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9388333" y="65786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139649</xdr:rowOff>
    </xdr:from>
    <xdr:to>
      <xdr:col>98</xdr:col>
      <xdr:colOff>38100</xdr:colOff>
      <xdr:row>38</xdr:row>
      <xdr:rowOff>69799</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8605500" y="6483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60926</xdr:rowOff>
    </xdr:from>
    <xdr:ext cx="378565"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467017" y="65760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4049</xdr:rowOff>
    </xdr:from>
    <xdr:to>
      <xdr:col>116</xdr:col>
      <xdr:colOff>62864</xdr:colOff>
      <xdr:row>58</xdr:row>
      <xdr:rowOff>139700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919449"/>
          <a:ext cx="1269" cy="116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122176</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94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4049</xdr:rowOff>
    </xdr:from>
    <xdr:to>
      <xdr:col>116</xdr:col>
      <xdr:colOff>152400</xdr:colOff>
      <xdr:row>52</xdr:row>
      <xdr:rowOff>4049</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919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9078</xdr:rowOff>
    </xdr:from>
    <xdr:to>
      <xdr:col>116</xdr:col>
      <xdr:colOff>63500</xdr:colOff>
      <xdr:row>58</xdr:row>
      <xdr:rowOff>15753</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1323300" y="9953178"/>
          <a:ext cx="838200" cy="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150182</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5799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127305</xdr:rowOff>
    </xdr:from>
    <xdr:to>
      <xdr:col>116</xdr:col>
      <xdr:colOff>114300</xdr:colOff>
      <xdr:row>57</xdr:row>
      <xdr:rowOff>57455</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9078</xdr:rowOff>
    </xdr:from>
    <xdr:to>
      <xdr:col>111</xdr:col>
      <xdr:colOff>177800</xdr:colOff>
      <xdr:row>58</xdr:row>
      <xdr:rowOff>13787</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0434300" y="9953178"/>
          <a:ext cx="889000" cy="4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107462</xdr:rowOff>
    </xdr:from>
    <xdr:to>
      <xdr:col>112</xdr:col>
      <xdr:colOff>38100</xdr:colOff>
      <xdr:row>57</xdr:row>
      <xdr:rowOff>37612</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54139</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13787</xdr:rowOff>
    </xdr:from>
    <xdr:to>
      <xdr:col>107</xdr:col>
      <xdr:colOff>50800</xdr:colOff>
      <xdr:row>58</xdr:row>
      <xdr:rowOff>18634</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9545300" y="9957887"/>
          <a:ext cx="889000" cy="4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6696</xdr:rowOff>
    </xdr:from>
    <xdr:to>
      <xdr:col>107</xdr:col>
      <xdr:colOff>101600</xdr:colOff>
      <xdr:row>57</xdr:row>
      <xdr:rowOff>108296</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124823</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9554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18634</xdr:rowOff>
    </xdr:from>
    <xdr:to>
      <xdr:col>102</xdr:col>
      <xdr:colOff>114300</xdr:colOff>
      <xdr:row>58</xdr:row>
      <xdr:rowOff>19410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8656300" y="9962734"/>
          <a:ext cx="889000" cy="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17349</xdr:rowOff>
    </xdr:from>
    <xdr:to>
      <xdr:col>102</xdr:col>
      <xdr:colOff>165100</xdr:colOff>
      <xdr:row>57</xdr:row>
      <xdr:rowOff>118949</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7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135476</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565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11222</xdr:rowOff>
    </xdr:from>
    <xdr:to>
      <xdr:col>98</xdr:col>
      <xdr:colOff>38100</xdr:colOff>
      <xdr:row>57</xdr:row>
      <xdr:rowOff>112822</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783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129349</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559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136403</xdr:rowOff>
    </xdr:from>
    <xdr:to>
      <xdr:col>116</xdr:col>
      <xdr:colOff>114300</xdr:colOff>
      <xdr:row>58</xdr:row>
      <xdr:rowOff>66553</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9909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51330</xdr:rowOff>
    </xdr:from>
    <xdr:ext cx="469744"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9823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129728</xdr:rowOff>
    </xdr:from>
    <xdr:to>
      <xdr:col>112</xdr:col>
      <xdr:colOff>38100</xdr:colOff>
      <xdr:row>58</xdr:row>
      <xdr:rowOff>59878</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9902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51005</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088428" y="9995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134437</xdr:rowOff>
    </xdr:from>
    <xdr:to>
      <xdr:col>107</xdr:col>
      <xdr:colOff>101600</xdr:colOff>
      <xdr:row>58</xdr:row>
      <xdr:rowOff>64587</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9907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55714</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199428" y="9999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139284</xdr:rowOff>
    </xdr:from>
    <xdr:to>
      <xdr:col>102</xdr:col>
      <xdr:colOff>165100</xdr:colOff>
      <xdr:row>58</xdr:row>
      <xdr:rowOff>69434</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9911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60561</xdr:rowOff>
    </xdr:from>
    <xdr:ext cx="469744"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10428" y="10004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140060</xdr:rowOff>
    </xdr:from>
    <xdr:to>
      <xdr:col>98</xdr:col>
      <xdr:colOff>38100</xdr:colOff>
      <xdr:row>58</xdr:row>
      <xdr:rowOff>70210</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991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61337</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421428" y="10005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1" name="繰出金グラフ枠">
          <a:extLst>
            <a:ext uri="{FF2B5EF4-FFF2-40B4-BE49-F238E27FC236}">
              <a16:creationId xmlns:a16="http://schemas.microsoft.com/office/drawing/2014/main" id="{00000000-0008-0000-0600-000053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40525</xdr:rowOff>
    </xdr:from>
    <xdr:to>
      <xdr:col>116</xdr:col>
      <xdr:colOff>62864</xdr:colOff>
      <xdr:row>78</xdr:row>
      <xdr:rowOff>98513</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22159595" y="12213475"/>
          <a:ext cx="1269" cy="1258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102340</xdr:rowOff>
    </xdr:from>
    <xdr:ext cx="534377" cy="259045"/>
    <xdr:sp macro="" textlink="">
      <xdr:nvSpPr>
        <xdr:cNvPr id="853" name="繰出金最小値テキスト">
          <a:extLst>
            <a:ext uri="{FF2B5EF4-FFF2-40B4-BE49-F238E27FC236}">
              <a16:creationId xmlns:a16="http://schemas.microsoft.com/office/drawing/2014/main" id="{00000000-0008-0000-0600-000055030000}"/>
            </a:ext>
          </a:extLst>
        </xdr:cNvPr>
        <xdr:cNvSpPr txBox="1"/>
      </xdr:nvSpPr>
      <xdr:spPr>
        <a:xfrm>
          <a:off x="22212300" y="13475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98513</xdr:rowOff>
    </xdr:from>
    <xdr:to>
      <xdr:col>116</xdr:col>
      <xdr:colOff>152400</xdr:colOff>
      <xdr:row>78</xdr:row>
      <xdr:rowOff>98513</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3471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158652</xdr:rowOff>
    </xdr:from>
    <xdr:ext cx="534377" cy="259045"/>
    <xdr:sp macro="" textlink="">
      <xdr:nvSpPr>
        <xdr:cNvPr id="855" name="繰出金最大値テキスト">
          <a:extLst>
            <a:ext uri="{FF2B5EF4-FFF2-40B4-BE49-F238E27FC236}">
              <a16:creationId xmlns:a16="http://schemas.microsoft.com/office/drawing/2014/main" id="{00000000-0008-0000-0600-000057030000}"/>
            </a:ext>
          </a:extLst>
        </xdr:cNvPr>
        <xdr:cNvSpPr txBox="1"/>
      </xdr:nvSpPr>
      <xdr:spPr>
        <a:xfrm>
          <a:off x="22212300" y="11988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40525</xdr:rowOff>
    </xdr:from>
    <xdr:to>
      <xdr:col>116</xdr:col>
      <xdr:colOff>152400</xdr:colOff>
      <xdr:row>71</xdr:row>
      <xdr:rowOff>40525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2213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51651</xdr:rowOff>
    </xdr:from>
    <xdr:to>
      <xdr:col>116</xdr:col>
      <xdr:colOff>63500</xdr:colOff>
      <xdr:row>74</xdr:row>
      <xdr:rowOff>70434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1323300" y="12738951"/>
          <a:ext cx="838200" cy="1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38066</xdr:rowOff>
    </xdr:from>
    <xdr:ext cx="534377" cy="259045"/>
    <xdr:sp macro="" textlink="">
      <xdr:nvSpPr>
        <xdr:cNvPr id="858" name="繰出金平均値テキスト">
          <a:extLst>
            <a:ext uri="{FF2B5EF4-FFF2-40B4-BE49-F238E27FC236}">
              <a16:creationId xmlns:a16="http://schemas.microsoft.com/office/drawing/2014/main" id="{00000000-0008-0000-0600-00005A030000}"/>
            </a:ext>
          </a:extLst>
        </xdr:cNvPr>
        <xdr:cNvSpPr txBox="1"/>
      </xdr:nvSpPr>
      <xdr:spPr>
        <a:xfrm>
          <a:off x="22212300" y="128968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59639</xdr:rowOff>
    </xdr:from>
    <xdr:to>
      <xdr:col>116</xdr:col>
      <xdr:colOff>114300</xdr:colOff>
      <xdr:row>75</xdr:row>
      <xdr:rowOff>161240</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21107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70434</xdr:rowOff>
    </xdr:from>
    <xdr:to>
      <xdr:col>111</xdr:col>
      <xdr:colOff>177800</xdr:colOff>
      <xdr:row>74</xdr:row>
      <xdr:rowOff>152578</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0434300" y="12757734"/>
          <a:ext cx="889000" cy="82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86843</xdr:rowOff>
    </xdr:from>
    <xdr:to>
      <xdr:col>112</xdr:col>
      <xdr:colOff>38100</xdr:colOff>
      <xdr:row>76</xdr:row>
      <xdr:rowOff>16993</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1272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8120</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056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100495</xdr:rowOff>
    </xdr:from>
    <xdr:to>
      <xdr:col>107</xdr:col>
      <xdr:colOff>50800</xdr:colOff>
      <xdr:row>74</xdr:row>
      <xdr:rowOff>152578</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19545300" y="12787795"/>
          <a:ext cx="889000" cy="52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25197</xdr:rowOff>
    </xdr:from>
    <xdr:to>
      <xdr:col>107</xdr:col>
      <xdr:colOff>101600</xdr:colOff>
      <xdr:row>76</xdr:row>
      <xdr:rowOff>126797</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0383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117924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7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100495</xdr:rowOff>
    </xdr:from>
    <xdr:to>
      <xdr:col>102</xdr:col>
      <xdr:colOff>114300</xdr:colOff>
      <xdr:row>75</xdr:row>
      <xdr:rowOff>26315</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8656300" y="12787795"/>
          <a:ext cx="889000" cy="97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143764</xdr:rowOff>
    </xdr:from>
    <xdr:to>
      <xdr:col>102</xdr:col>
      <xdr:colOff>165100</xdr:colOff>
      <xdr:row>75</xdr:row>
      <xdr:rowOff>73914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9494500" y="1283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65041</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278111" y="12923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138964</xdr:rowOff>
    </xdr:from>
    <xdr:to>
      <xdr:col>98</xdr:col>
      <xdr:colOff>38100</xdr:colOff>
      <xdr:row>75</xdr:row>
      <xdr:rowOff>69114</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8605500" y="12826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85641</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389111" y="12601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851</xdr:rowOff>
    </xdr:from>
    <xdr:to>
      <xdr:col>116</xdr:col>
      <xdr:colOff>114300</xdr:colOff>
      <xdr:row>74</xdr:row>
      <xdr:rowOff>102451</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2110700" y="12688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23728</xdr:rowOff>
    </xdr:from>
    <xdr:ext cx="534377" cy="259045"/>
    <xdr:sp macro="" textlink="">
      <xdr:nvSpPr>
        <xdr:cNvPr id="877" name="繰出金該当値テキスト">
          <a:extLst>
            <a:ext uri="{FF2B5EF4-FFF2-40B4-BE49-F238E27FC236}">
              <a16:creationId xmlns:a16="http://schemas.microsoft.com/office/drawing/2014/main" id="{00000000-0008-0000-0600-00006D030000}"/>
            </a:ext>
          </a:extLst>
        </xdr:cNvPr>
        <xdr:cNvSpPr txBox="1"/>
      </xdr:nvSpPr>
      <xdr:spPr>
        <a:xfrm>
          <a:off x="22212300" y="1253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19634</xdr:rowOff>
    </xdr:from>
    <xdr:to>
      <xdr:col>112</xdr:col>
      <xdr:colOff>38100</xdr:colOff>
      <xdr:row>74</xdr:row>
      <xdr:rowOff>121234</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1272500" y="12706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137761</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1056111" y="1248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101778</xdr:rowOff>
    </xdr:from>
    <xdr:to>
      <xdr:col>107</xdr:col>
      <xdr:colOff>101600</xdr:colOff>
      <xdr:row>75</xdr:row>
      <xdr:rowOff>31928</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0383500" y="127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48455</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0167111" y="12564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49695</xdr:rowOff>
    </xdr:from>
    <xdr:to>
      <xdr:col>102</xdr:col>
      <xdr:colOff>165100</xdr:colOff>
      <xdr:row>74</xdr:row>
      <xdr:rowOff>151295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9494500" y="1273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167822</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9278111" y="12512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146965</xdr:rowOff>
    </xdr:from>
    <xdr:to>
      <xdr:col>98</xdr:col>
      <xdr:colOff>38100</xdr:colOff>
      <xdr:row>75</xdr:row>
      <xdr:rowOff>77115</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8605500" y="1283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68242</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389111" y="12926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0" name="前年度繰上充用金グラフ枠">
          <a:extLst>
            <a:ext uri="{FF2B5EF4-FFF2-40B4-BE49-F238E27FC236}">
              <a16:creationId xmlns:a16="http://schemas.microsoft.com/office/drawing/2014/main" id="{00000000-0008-0000-0600-000084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2" name="前年度繰上充用金最小値テキスト">
          <a:extLst>
            <a:ext uri="{FF2B5EF4-FFF2-40B4-BE49-F238E27FC236}">
              <a16:creationId xmlns:a16="http://schemas.microsoft.com/office/drawing/2014/main" id="{00000000-0008-0000-0600-000086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4" name="前年度繰上充用金最大値テキスト">
          <a:extLst>
            <a:ext uri="{FF2B5EF4-FFF2-40B4-BE49-F238E27FC236}">
              <a16:creationId xmlns:a16="http://schemas.microsoft.com/office/drawing/2014/main" id="{00000000-0008-0000-0600-000088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7" name="前年度繰上充用金平均値テキスト">
          <a:extLst>
            <a:ext uri="{FF2B5EF4-FFF2-40B4-BE49-F238E27FC236}">
              <a16:creationId xmlns:a16="http://schemas.microsoft.com/office/drawing/2014/main" id="{00000000-0008-0000-0600-00008B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6" name="前年度繰上充用金該当値テキスト">
          <a:extLst>
            <a:ext uri="{FF2B5EF4-FFF2-40B4-BE49-F238E27FC236}">
              <a16:creationId xmlns:a16="http://schemas.microsoft.com/office/drawing/2014/main" id="{00000000-0008-0000-0600-00009E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5" name="正方形/長方形 934">
          <a:extLst>
            <a:ext uri="{FF2B5EF4-FFF2-40B4-BE49-F238E27FC236}">
              <a16:creationId xmlns:a16="http://schemas.microsoft.com/office/drawing/2014/main" id="{00000000-0008-0000-0600-0000A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　</a:t>
          </a:r>
          <a:r>
            <a:rPr kumimoji="1" lang="ja-JP" altLang="en-US" sz="1100">
              <a:solidFill>
                <a:schemeClr val="dk1"/>
              </a:solidFill>
              <a:effectLst/>
              <a:latin typeface="+mn-lt"/>
              <a:ea typeface="+mn-ea"/>
              <a:cs typeface="+mn-cs"/>
            </a:rPr>
            <a:t>給与等の見直しや</a:t>
          </a:r>
          <a:r>
            <a:rPr kumimoji="1" lang="ja-JP" altLang="ja-JP" sz="1100">
              <a:solidFill>
                <a:schemeClr val="dk1"/>
              </a:solidFill>
              <a:effectLst/>
              <a:latin typeface="+mn-lt"/>
              <a:ea typeface="+mn-ea"/>
              <a:cs typeface="+mn-cs"/>
            </a:rPr>
            <a:t>災害対応等で依然として令和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年度も類似団体平均を上回っている。今後も災害対応職員の確保のため人件費の増が見込まれるが、適正な人員管理に努め費用の増加を抑える。</a:t>
          </a:r>
          <a:endParaRPr lang="ja-JP" altLang="ja-JP" sz="1400">
            <a:effectLst/>
          </a:endParaRPr>
        </a:p>
        <a:p>
          <a:r>
            <a:rPr kumimoji="1" lang="ja-JP" altLang="ja-JP" sz="1100">
              <a:solidFill>
                <a:schemeClr val="dk1"/>
              </a:solidFill>
              <a:effectLst/>
              <a:latin typeface="+mn-lt"/>
              <a:ea typeface="+mn-ea"/>
              <a:cs typeface="+mn-cs"/>
            </a:rPr>
            <a:t>●物件費　ふるさと応援寄附金事業</a:t>
          </a:r>
          <a:r>
            <a:rPr kumimoji="1" lang="ja-JP" altLang="en-US" sz="1100">
              <a:solidFill>
                <a:schemeClr val="dk1"/>
              </a:solidFill>
              <a:effectLst/>
              <a:latin typeface="+mn-lt"/>
              <a:ea typeface="+mn-ea"/>
              <a:cs typeface="+mn-cs"/>
            </a:rPr>
            <a:t>や、庁内システム管理運営事業</a:t>
          </a:r>
          <a:r>
            <a:rPr kumimoji="1" lang="ja-JP" altLang="ja-JP" sz="1100">
              <a:solidFill>
                <a:schemeClr val="dk1"/>
              </a:solidFill>
              <a:effectLst/>
              <a:latin typeface="+mn-lt"/>
              <a:ea typeface="+mn-ea"/>
              <a:cs typeface="+mn-cs"/>
            </a:rPr>
            <a:t>等により前年度より増加している。今後もふるさと応援寄附金事業の増が見込まれるがその他事業の見直し等を行い経費の縮減に努める。</a:t>
          </a:r>
          <a:endParaRPr lang="ja-JP" altLang="ja-JP" sz="1400">
            <a:effectLst/>
          </a:endParaRPr>
        </a:p>
        <a:p>
          <a:r>
            <a:rPr kumimoji="1" lang="ja-JP" altLang="ja-JP" sz="1100">
              <a:solidFill>
                <a:schemeClr val="dk1"/>
              </a:solidFill>
              <a:effectLst/>
              <a:latin typeface="+mn-lt"/>
              <a:ea typeface="+mn-ea"/>
              <a:cs typeface="+mn-cs"/>
            </a:rPr>
            <a:t>●普通建設事業費　</a:t>
          </a:r>
          <a:r>
            <a:rPr kumimoji="1" lang="ja-JP" altLang="en-US" sz="1100">
              <a:solidFill>
                <a:schemeClr val="dk1"/>
              </a:solidFill>
              <a:effectLst/>
              <a:latin typeface="+mn-lt"/>
              <a:ea typeface="+mn-ea"/>
              <a:cs typeface="+mn-cs"/>
            </a:rPr>
            <a:t>公立保育所建設及び私立保育園整備事業</a:t>
          </a:r>
          <a:r>
            <a:rPr kumimoji="1" lang="ja-JP" altLang="ja-JP" sz="1100">
              <a:solidFill>
                <a:schemeClr val="dk1"/>
              </a:solidFill>
              <a:effectLst/>
              <a:latin typeface="+mn-lt"/>
              <a:ea typeface="+mn-ea"/>
              <a:cs typeface="+mn-cs"/>
            </a:rPr>
            <a:t>等の減により前年度と比べ減となっている。今後必要な事業を見極め、過剰な施工実施とならないよう経費縮減に努める。</a:t>
          </a:r>
          <a:endParaRPr lang="ja-JP" altLang="ja-JP" sz="1400">
            <a:effectLst/>
          </a:endParaRPr>
        </a:p>
        <a:p>
          <a:r>
            <a:rPr kumimoji="1" lang="ja-JP" altLang="ja-JP" sz="1100">
              <a:solidFill>
                <a:schemeClr val="dk1"/>
              </a:solidFill>
              <a:effectLst/>
              <a:latin typeface="+mn-lt"/>
              <a:ea typeface="+mn-ea"/>
              <a:cs typeface="+mn-cs"/>
            </a:rPr>
            <a:t>●災害復旧事業費　前年に引き続き、九州北部豪雨に伴う災害復旧事業を行ったことに加え、平成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年豪雨災害の災害復旧事業費が類似団体と比較して大幅に上回っている。復旧事業は長期にわたることが予想されるため、今後数年は高水準で推移すると考えられる。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●公債費　</a:t>
          </a:r>
          <a:r>
            <a:rPr kumimoji="1" lang="ja-JP" altLang="en-US" sz="1100">
              <a:solidFill>
                <a:schemeClr val="dk1"/>
              </a:solidFill>
              <a:effectLst/>
              <a:latin typeface="+mn-lt"/>
              <a:ea typeface="+mn-ea"/>
              <a:cs typeface="+mn-cs"/>
            </a:rPr>
            <a:t>前年度より繰り上げ償還額が減少したものの、緊急防災減災事業債や過疎債</a:t>
          </a:r>
          <a:r>
            <a:rPr kumimoji="1" lang="ja-JP" altLang="ja-JP" sz="1100">
              <a:solidFill>
                <a:schemeClr val="dk1"/>
              </a:solidFill>
              <a:effectLst/>
              <a:latin typeface="+mn-lt"/>
              <a:ea typeface="+mn-ea"/>
              <a:cs typeface="+mn-cs"/>
            </a:rPr>
            <a:t>の元利償還金の増により増となっている。今後も災害復旧事業に対する償還の増が見込まれるため高水準で推移するものと見込まれる。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福岡県朝倉市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50,903
50,056
246.71
38,660,000
37,319,467
1,036,347
15,561,287
28,745,639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109220</xdr:rowOff>
    </xdr:from>
    <xdr:to>
      <xdr:col>24</xdr:col>
      <xdr:colOff>62865</xdr:colOff>
      <xdr:row>38</xdr:row>
      <xdr:rowOff>82169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4170"/>
          <a:ext cx="1270" cy="1173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85996</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01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82169</xdr:rowOff>
    </xdr:from>
    <xdr:to>
      <xdr:col>24</xdr:col>
      <xdr:colOff>152400</xdr:colOff>
      <xdr:row>38</xdr:row>
      <xdr:rowOff>82169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9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55897</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9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109220</xdr:rowOff>
    </xdr:from>
    <xdr:to>
      <xdr:col>24</xdr:col>
      <xdr:colOff>152400</xdr:colOff>
      <xdr:row>31</xdr:row>
      <xdr:rowOff>109220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4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12065</xdr:rowOff>
    </xdr:from>
    <xdr:to>
      <xdr:col>24</xdr:col>
      <xdr:colOff>63500</xdr:colOff>
      <xdr:row>35</xdr:row>
      <xdr:rowOff>13208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012815"/>
          <a:ext cx="8382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126763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27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148336</xdr:rowOff>
    </xdr:from>
    <xdr:to>
      <xdr:col>24</xdr:col>
      <xdr:colOff>114300</xdr:colOff>
      <xdr:row>36</xdr:row>
      <xdr:rowOff>78486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13208</xdr:rowOff>
    </xdr:from>
    <xdr:to>
      <xdr:col>19</xdr:col>
      <xdr:colOff>177800</xdr:colOff>
      <xdr:row>35</xdr:row>
      <xdr:rowOff>73406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13958"/>
          <a:ext cx="889000" cy="6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168148</xdr:rowOff>
    </xdr:from>
    <xdr:to>
      <xdr:col>20</xdr:col>
      <xdr:colOff>38100</xdr:colOff>
      <xdr:row>36</xdr:row>
      <xdr:rowOff>98298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89425</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73406</xdr:rowOff>
    </xdr:from>
    <xdr:to>
      <xdr:col>15</xdr:col>
      <xdr:colOff>50800</xdr:colOff>
      <xdr:row>35</xdr:row>
      <xdr:rowOff>103886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74156"/>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151765</xdr:rowOff>
    </xdr:from>
    <xdr:to>
      <xdr:col>15</xdr:col>
      <xdr:colOff>101600</xdr:colOff>
      <xdr:row>36</xdr:row>
      <xdr:rowOff>81915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73042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103886</xdr:rowOff>
    </xdr:from>
    <xdr:to>
      <xdr:col>10</xdr:col>
      <xdr:colOff>114300</xdr:colOff>
      <xdr:row>35</xdr:row>
      <xdr:rowOff>143510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104636"/>
          <a:ext cx="889000" cy="39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112522</xdr:rowOff>
    </xdr:from>
    <xdr:to>
      <xdr:col>10</xdr:col>
      <xdr:colOff>165100</xdr:colOff>
      <xdr:row>36</xdr:row>
      <xdr:rowOff>42672</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1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33799</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0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103759</xdr:rowOff>
    </xdr:from>
    <xdr:to>
      <xdr:col>6</xdr:col>
      <xdr:colOff>38100</xdr:colOff>
      <xdr:row>36</xdr:row>
      <xdr:rowOff>33909</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0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25036</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97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132715</xdr:rowOff>
    </xdr:from>
    <xdr:to>
      <xdr:col>24</xdr:col>
      <xdr:colOff>114300</xdr:colOff>
      <xdr:row>35</xdr:row>
      <xdr:rowOff>62865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6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155592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813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133858</xdr:rowOff>
    </xdr:from>
    <xdr:to>
      <xdr:col>20</xdr:col>
      <xdr:colOff>38100</xdr:colOff>
      <xdr:row>35</xdr:row>
      <xdr:rowOff>64008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63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80535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38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22606</xdr:rowOff>
    </xdr:from>
    <xdr:to>
      <xdr:col>15</xdr:col>
      <xdr:colOff>101600</xdr:colOff>
      <xdr:row>35</xdr:row>
      <xdr:rowOff>124206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023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140733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98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53086</xdr:rowOff>
    </xdr:from>
    <xdr:to>
      <xdr:col>10</xdr:col>
      <xdr:colOff>165100</xdr:colOff>
      <xdr:row>35</xdr:row>
      <xdr:rowOff>154686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53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171213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829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92710</xdr:rowOff>
    </xdr:from>
    <xdr:to>
      <xdr:col>6</xdr:col>
      <xdr:colOff>38100</xdr:colOff>
      <xdr:row>36</xdr:row>
      <xdr:rowOff>22860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9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39387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868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49746</xdr:rowOff>
    </xdr:from>
    <xdr:to>
      <xdr:col>24</xdr:col>
      <xdr:colOff>62865</xdr:colOff>
      <xdr:row>57</xdr:row>
      <xdr:rowOff>166899</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9136596"/>
          <a:ext cx="1270" cy="802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170726</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43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166899</xdr:rowOff>
    </xdr:from>
    <xdr:to>
      <xdr:col>24</xdr:col>
      <xdr:colOff>152400</xdr:colOff>
      <xdr:row>57</xdr:row>
      <xdr:rowOff>166899</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39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167873</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91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207,175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49746</xdr:rowOff>
    </xdr:from>
    <xdr:to>
      <xdr:col>24</xdr:col>
      <xdr:colOff>152400</xdr:colOff>
      <xdr:row>53</xdr:row>
      <xdr:rowOff>49746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13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78737</xdr:rowOff>
    </xdr:from>
    <xdr:to>
      <xdr:col>24</xdr:col>
      <xdr:colOff>63500</xdr:colOff>
      <xdr:row>54</xdr:row>
      <xdr:rowOff>93093</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337037"/>
          <a:ext cx="838200" cy="14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156499</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5862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6622</xdr:rowOff>
    </xdr:from>
    <xdr:to>
      <xdr:col>24</xdr:col>
      <xdr:colOff>114300</xdr:colOff>
      <xdr:row>56</xdr:row>
      <xdr:rowOff>108222</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13152</xdr:rowOff>
    </xdr:from>
    <xdr:to>
      <xdr:col>19</xdr:col>
      <xdr:colOff>177800</xdr:colOff>
      <xdr:row>54</xdr:row>
      <xdr:rowOff>93093</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8928552"/>
          <a:ext cx="889000" cy="42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2210</xdr:rowOff>
    </xdr:from>
    <xdr:to>
      <xdr:col>20</xdr:col>
      <xdr:colOff>38100</xdr:colOff>
      <xdr:row>56</xdr:row>
      <xdr:rowOff>103810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94937</xdr:rowOff>
    </xdr:from>
    <xdr:ext cx="534377"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530111" y="969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13152</xdr:rowOff>
    </xdr:from>
    <xdr:to>
      <xdr:col>15</xdr:col>
      <xdr:colOff>50800</xdr:colOff>
      <xdr:row>55</xdr:row>
      <xdr:rowOff>52398</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8928552"/>
          <a:ext cx="889000" cy="553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147010</xdr:rowOff>
    </xdr:from>
    <xdr:to>
      <xdr:col>15</xdr:col>
      <xdr:colOff>101600</xdr:colOff>
      <xdr:row>54</xdr:row>
      <xdr:rowOff>77160</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23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68287</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32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52398</xdr:rowOff>
    </xdr:from>
    <xdr:to>
      <xdr:col>10</xdr:col>
      <xdr:colOff>114300</xdr:colOff>
      <xdr:row>56</xdr:row>
      <xdr:rowOff>25747</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1130300" y="9482148"/>
          <a:ext cx="889000" cy="144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115253</xdr:rowOff>
    </xdr:from>
    <xdr:to>
      <xdr:col>10</xdr:col>
      <xdr:colOff>165100</xdr:colOff>
      <xdr:row>57</xdr:row>
      <xdr:rowOff>45403</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716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36530</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809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129929</xdr:rowOff>
    </xdr:from>
    <xdr:to>
      <xdr:col>6</xdr:col>
      <xdr:colOff>38100</xdr:colOff>
      <xdr:row>57</xdr:row>
      <xdr:rowOff>60079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731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51206</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63111" y="9823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27937</xdr:rowOff>
    </xdr:from>
    <xdr:to>
      <xdr:col>24</xdr:col>
      <xdr:colOff>114300</xdr:colOff>
      <xdr:row>54</xdr:row>
      <xdr:rowOff>129537</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286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50814</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137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42293</xdr:rowOff>
    </xdr:from>
    <xdr:to>
      <xdr:col>20</xdr:col>
      <xdr:colOff>38100</xdr:colOff>
      <xdr:row>54</xdr:row>
      <xdr:rowOff>143893</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30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160420</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795" y="9075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51</xdr:row>
      <xdr:rowOff>133802</xdr:rowOff>
    </xdr:from>
    <xdr:to>
      <xdr:col>15</xdr:col>
      <xdr:colOff>101600</xdr:colOff>
      <xdr:row>52</xdr:row>
      <xdr:rowOff>63952</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887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80479</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8652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1598</xdr:rowOff>
    </xdr:from>
    <xdr:to>
      <xdr:col>10</xdr:col>
      <xdr:colOff>165100</xdr:colOff>
      <xdr:row>55</xdr:row>
      <xdr:rowOff>103198</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431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119725</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9206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146397</xdr:rowOff>
    </xdr:from>
    <xdr:to>
      <xdr:col>6</xdr:col>
      <xdr:colOff>38100</xdr:colOff>
      <xdr:row>56</xdr:row>
      <xdr:rowOff>76547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576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93074</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63111" y="9351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154762</xdr:rowOff>
    </xdr:from>
    <xdr:to>
      <xdr:col>24</xdr:col>
      <xdr:colOff>62865</xdr:colOff>
      <xdr:row>79</xdr:row>
      <xdr:rowOff>38888</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56262"/>
          <a:ext cx="1270" cy="1427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42715</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58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38888</xdr:rowOff>
    </xdr:from>
    <xdr:to>
      <xdr:col>24</xdr:col>
      <xdr:colOff>152400</xdr:colOff>
      <xdr:row>79</xdr:row>
      <xdr:rowOff>38888</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583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101439</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31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262,814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154762</xdr:rowOff>
    </xdr:from>
    <xdr:to>
      <xdr:col>24</xdr:col>
      <xdr:colOff>152400</xdr:colOff>
      <xdr:row>70</xdr:row>
      <xdr:rowOff>154762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56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66053</xdr:rowOff>
    </xdr:from>
    <xdr:to>
      <xdr:col>24</xdr:col>
      <xdr:colOff>63500</xdr:colOff>
      <xdr:row>75</xdr:row>
      <xdr:rowOff>91199</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3797300" y="12924803"/>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137444</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99619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159017</xdr:rowOff>
    </xdr:from>
    <xdr:to>
      <xdr:col>24</xdr:col>
      <xdr:colOff>114300</xdr:colOff>
      <xdr:row>76</xdr:row>
      <xdr:rowOff>89167</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017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66053</xdr:rowOff>
    </xdr:from>
    <xdr:to>
      <xdr:col>19</xdr:col>
      <xdr:colOff>177800</xdr:colOff>
      <xdr:row>77</xdr:row>
      <xdr:rowOff>5893</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2924803"/>
          <a:ext cx="889000" cy="282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19177</xdr:rowOff>
    </xdr:from>
    <xdr:to>
      <xdr:col>20</xdr:col>
      <xdr:colOff>38100</xdr:colOff>
      <xdr:row>75</xdr:row>
      <xdr:rowOff>120777</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287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111904</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2970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5893</xdr:rowOff>
    </xdr:from>
    <xdr:to>
      <xdr:col>15</xdr:col>
      <xdr:colOff>50800</xdr:colOff>
      <xdr:row>77</xdr:row>
      <xdr:rowOff>68402</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019300" y="13207543"/>
          <a:ext cx="889000" cy="62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11545</xdr:rowOff>
    </xdr:from>
    <xdr:to>
      <xdr:col>15</xdr:col>
      <xdr:colOff>101600</xdr:colOff>
      <xdr:row>77</xdr:row>
      <xdr:rowOff>113145</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1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104272</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305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68402</xdr:rowOff>
    </xdr:from>
    <xdr:to>
      <xdr:col>10</xdr:col>
      <xdr:colOff>114300</xdr:colOff>
      <xdr:row>78</xdr:row>
      <xdr:rowOff>17971</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270052"/>
          <a:ext cx="889000" cy="121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79336</xdr:rowOff>
    </xdr:from>
    <xdr:to>
      <xdr:col>10</xdr:col>
      <xdr:colOff>165100</xdr:colOff>
      <xdr:row>78</xdr:row>
      <xdr:rowOff>9486</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8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613</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373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149467</xdr:rowOff>
    </xdr:from>
    <xdr:to>
      <xdr:col>6</xdr:col>
      <xdr:colOff>38100</xdr:colOff>
      <xdr:row>78</xdr:row>
      <xdr:rowOff>79617</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35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70744</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443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40399</xdr:rowOff>
    </xdr:from>
    <xdr:to>
      <xdr:col>24</xdr:col>
      <xdr:colOff>114300</xdr:colOff>
      <xdr:row>75</xdr:row>
      <xdr:rowOff>141999</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89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63276</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750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15253</xdr:rowOff>
    </xdr:from>
    <xdr:to>
      <xdr:col>20</xdr:col>
      <xdr:colOff>38100</xdr:colOff>
      <xdr:row>75</xdr:row>
      <xdr:rowOff>116853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2874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133380</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649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126543</xdr:rowOff>
    </xdr:from>
    <xdr:to>
      <xdr:col>15</xdr:col>
      <xdr:colOff>101600</xdr:colOff>
      <xdr:row>77</xdr:row>
      <xdr:rowOff>56693</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15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73220</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931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17602</xdr:rowOff>
    </xdr:from>
    <xdr:to>
      <xdr:col>10</xdr:col>
      <xdr:colOff>165100</xdr:colOff>
      <xdr:row>77</xdr:row>
      <xdr:rowOff>119202</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21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135729</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994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138621</xdr:rowOff>
    </xdr:from>
    <xdr:to>
      <xdr:col>6</xdr:col>
      <xdr:colOff>38100</xdr:colOff>
      <xdr:row>78</xdr:row>
      <xdr:rowOff>68771</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340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85298</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115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69481</xdr:rowOff>
    </xdr:from>
    <xdr:to>
      <xdr:col>24</xdr:col>
      <xdr:colOff>62865</xdr:colOff>
      <xdr:row>97</xdr:row>
      <xdr:rowOff>169190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9981"/>
          <a:ext cx="1270" cy="1299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1567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80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169190</xdr:rowOff>
    </xdr:from>
    <xdr:to>
      <xdr:col>24</xdr:col>
      <xdr:colOff>152400</xdr:colOff>
      <xdr:row>97</xdr:row>
      <xdr:rowOff>169190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799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16158</xdr:rowOff>
    </xdr:from>
    <xdr:ext cx="534377"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75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99,686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69481</xdr:rowOff>
    </xdr:from>
    <xdr:to>
      <xdr:col>24</xdr:col>
      <xdr:colOff>152400</xdr:colOff>
      <xdr:row>90</xdr:row>
      <xdr:rowOff>69481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9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140443</xdr:rowOff>
    </xdr:from>
    <xdr:to>
      <xdr:col>24</xdr:col>
      <xdr:colOff>63500</xdr:colOff>
      <xdr:row>95</xdr:row>
      <xdr:rowOff>166236</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428193"/>
          <a:ext cx="838200" cy="25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83411</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199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60534</xdr:rowOff>
    </xdr:from>
    <xdr:to>
      <xdr:col>24</xdr:col>
      <xdr:colOff>114300</xdr:colOff>
      <xdr:row>95</xdr:row>
      <xdr:rowOff>162134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140443</xdr:rowOff>
    </xdr:from>
    <xdr:to>
      <xdr:col>19</xdr:col>
      <xdr:colOff>177800</xdr:colOff>
      <xdr:row>96</xdr:row>
      <xdr:rowOff>68911</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428193"/>
          <a:ext cx="889000" cy="99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56038</xdr:rowOff>
    </xdr:from>
    <xdr:to>
      <xdr:col>20</xdr:col>
      <xdr:colOff>38100</xdr:colOff>
      <xdr:row>95</xdr:row>
      <xdr:rowOff>157638</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2715</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11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46013</xdr:rowOff>
    </xdr:from>
    <xdr:to>
      <xdr:col>15</xdr:col>
      <xdr:colOff>50800</xdr:colOff>
      <xdr:row>96</xdr:row>
      <xdr:rowOff>68911</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333763"/>
          <a:ext cx="889000" cy="19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10471</xdr:rowOff>
    </xdr:from>
    <xdr:to>
      <xdr:col>15</xdr:col>
      <xdr:colOff>101600</xdr:colOff>
      <xdr:row>96</xdr:row>
      <xdr:rowOff>112071</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46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128598</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24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90399</xdr:rowOff>
    </xdr:from>
    <xdr:to>
      <xdr:col>10</xdr:col>
      <xdr:colOff>114300</xdr:colOff>
      <xdr:row>95</xdr:row>
      <xdr:rowOff>46013</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5863799"/>
          <a:ext cx="889000" cy="469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72803</xdr:rowOff>
    </xdr:from>
    <xdr:to>
      <xdr:col>10</xdr:col>
      <xdr:colOff>165100</xdr:colOff>
      <xdr:row>97</xdr:row>
      <xdr:rowOff>2953</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532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165530</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624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110846</xdr:rowOff>
    </xdr:from>
    <xdr:to>
      <xdr:col>6</xdr:col>
      <xdr:colOff>38100</xdr:colOff>
      <xdr:row>97</xdr:row>
      <xdr:rowOff>40996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570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32123</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662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115436</xdr:rowOff>
    </xdr:from>
    <xdr:to>
      <xdr:col>24</xdr:col>
      <xdr:colOff>114300</xdr:colOff>
      <xdr:row>96</xdr:row>
      <xdr:rowOff>45586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40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93863</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81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89643</xdr:rowOff>
    </xdr:from>
    <xdr:to>
      <xdr:col>20</xdr:col>
      <xdr:colOff>38100</xdr:colOff>
      <xdr:row>96</xdr:row>
      <xdr:rowOff>19793</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377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10920</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470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18111</xdr:rowOff>
    </xdr:from>
    <xdr:to>
      <xdr:col>15</xdr:col>
      <xdr:colOff>101600</xdr:colOff>
      <xdr:row>96</xdr:row>
      <xdr:rowOff>119711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477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110838</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57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166663</xdr:rowOff>
    </xdr:from>
    <xdr:to>
      <xdr:col>10</xdr:col>
      <xdr:colOff>165100</xdr:colOff>
      <xdr:row>95</xdr:row>
      <xdr:rowOff>96813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282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113340</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058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92</xdr:row>
      <xdr:rowOff>39599</xdr:rowOff>
    </xdr:from>
    <xdr:to>
      <xdr:col>6</xdr:col>
      <xdr:colOff>38100</xdr:colOff>
      <xdr:row>92</xdr:row>
      <xdr:rowOff>141199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581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90</xdr:row>
      <xdr:rowOff>157726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5588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50393</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365343"/>
          <a:ext cx="1270" cy="1365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168520</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140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17,922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50393</xdr:rowOff>
    </xdr:from>
    <xdr:to>
      <xdr:col>55</xdr:col>
      <xdr:colOff>88900</xdr:colOff>
      <xdr:row>31</xdr:row>
      <xdr:rowOff>50393</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365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151816</xdr:rowOff>
    </xdr:from>
    <xdr:to>
      <xdr:col>55</xdr:col>
      <xdr:colOff>0</xdr:colOff>
      <xdr:row>38</xdr:row>
      <xdr:rowOff>152044</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666916"/>
          <a:ext cx="8382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109491</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531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86614</xdr:rowOff>
    </xdr:from>
    <xdr:to>
      <xdr:col>55</xdr:col>
      <xdr:colOff>50800</xdr:colOff>
      <xdr:row>39</xdr:row>
      <xdr:rowOff>16764</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01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151816</xdr:rowOff>
    </xdr:from>
    <xdr:to>
      <xdr:col>50</xdr:col>
      <xdr:colOff>114300</xdr:colOff>
      <xdr:row>38</xdr:row>
      <xdr:rowOff>152273</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666916"/>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118466</xdr:rowOff>
    </xdr:from>
    <xdr:to>
      <xdr:col>50</xdr:col>
      <xdr:colOff>165100</xdr:colOff>
      <xdr:row>39</xdr:row>
      <xdr:rowOff>48616</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39743</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7262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148539</xdr:rowOff>
    </xdr:from>
    <xdr:to>
      <xdr:col>45</xdr:col>
      <xdr:colOff>177800</xdr:colOff>
      <xdr:row>38</xdr:row>
      <xdr:rowOff>152273</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663639"/>
          <a:ext cx="889000" cy="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95377</xdr:rowOff>
    </xdr:from>
    <xdr:to>
      <xdr:col>46</xdr:col>
      <xdr:colOff>38100</xdr:colOff>
      <xdr:row>39</xdr:row>
      <xdr:rowOff>25527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1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42054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385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145415</xdr:rowOff>
    </xdr:from>
    <xdr:to>
      <xdr:col>41</xdr:col>
      <xdr:colOff>50800</xdr:colOff>
      <xdr:row>38</xdr:row>
      <xdr:rowOff>148539</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660515"/>
          <a:ext cx="889000" cy="3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111074</xdr:rowOff>
    </xdr:from>
    <xdr:to>
      <xdr:col>41</xdr:col>
      <xdr:colOff>101600</xdr:colOff>
      <xdr:row>39</xdr:row>
      <xdr:rowOff>41224</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2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32351</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7189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113208</xdr:rowOff>
    </xdr:from>
    <xdr:to>
      <xdr:col>36</xdr:col>
      <xdr:colOff>165100</xdr:colOff>
      <xdr:row>39</xdr:row>
      <xdr:rowOff>43358</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28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34485</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7210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101244</xdr:rowOff>
    </xdr:from>
    <xdr:to>
      <xdr:col>55</xdr:col>
      <xdr:colOff>50800</xdr:colOff>
      <xdr:row>39</xdr:row>
      <xdr:rowOff>31394</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16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65041</xdr:rowOff>
    </xdr:from>
    <xdr:ext cx="378565"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801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101016</xdr:rowOff>
    </xdr:from>
    <xdr:to>
      <xdr:col>50</xdr:col>
      <xdr:colOff>165100</xdr:colOff>
      <xdr:row>39</xdr:row>
      <xdr:rowOff>31166</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16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47693</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50017" y="6391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101473</xdr:rowOff>
    </xdr:from>
    <xdr:to>
      <xdr:col>46</xdr:col>
      <xdr:colOff>38100</xdr:colOff>
      <xdr:row>39</xdr:row>
      <xdr:rowOff>31623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16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22750</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61017" y="6709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97739</xdr:rowOff>
    </xdr:from>
    <xdr:to>
      <xdr:col>41</xdr:col>
      <xdr:colOff>101600</xdr:colOff>
      <xdr:row>39</xdr:row>
      <xdr:rowOff>27889</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12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44416</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3880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94615</xdr:rowOff>
    </xdr:from>
    <xdr:to>
      <xdr:col>36</xdr:col>
      <xdr:colOff>165100</xdr:colOff>
      <xdr:row>39</xdr:row>
      <xdr:rowOff>24765</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09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41292</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83017" y="6384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137395</xdr:rowOff>
    </xdr:from>
    <xdr:to>
      <xdr:col>54</xdr:col>
      <xdr:colOff>189865</xdr:colOff>
      <xdr:row>58</xdr:row>
      <xdr:rowOff>138671</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709895"/>
          <a:ext cx="1270" cy="1372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142498</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086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138671</xdr:rowOff>
    </xdr:from>
    <xdr:to>
      <xdr:col>55</xdr:col>
      <xdr:colOff>88900</xdr:colOff>
      <xdr:row>58</xdr:row>
      <xdr:rowOff>138671</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08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84072</xdr:rowOff>
    </xdr:from>
    <xdr:ext cx="534377"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485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76,121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137395</xdr:rowOff>
    </xdr:from>
    <xdr:to>
      <xdr:col>55</xdr:col>
      <xdr:colOff>88900</xdr:colOff>
      <xdr:row>50</xdr:row>
      <xdr:rowOff>137395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709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162198</xdr:rowOff>
    </xdr:from>
    <xdr:to>
      <xdr:col>55</xdr:col>
      <xdr:colOff>0</xdr:colOff>
      <xdr:row>55</xdr:row>
      <xdr:rowOff>3740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9420498"/>
          <a:ext cx="838200" cy="1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107370</xdr:rowOff>
    </xdr:from>
    <xdr:ext cx="534377"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5371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128943</xdr:rowOff>
    </xdr:from>
    <xdr:to>
      <xdr:col>55</xdr:col>
      <xdr:colOff>50800</xdr:colOff>
      <xdr:row>56</xdr:row>
      <xdr:rowOff>59093</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558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90418</xdr:rowOff>
    </xdr:from>
    <xdr:to>
      <xdr:col>50</xdr:col>
      <xdr:colOff>114300</xdr:colOff>
      <xdr:row>55</xdr:row>
      <xdr:rowOff>3740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8750300" y="9348718"/>
          <a:ext cx="889000" cy="8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158794</xdr:rowOff>
    </xdr:from>
    <xdr:to>
      <xdr:col>50</xdr:col>
      <xdr:colOff>165100</xdr:colOff>
      <xdr:row>56</xdr:row>
      <xdr:rowOff>88944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58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80071</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72111" y="9681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90418</xdr:rowOff>
    </xdr:from>
    <xdr:to>
      <xdr:col>45</xdr:col>
      <xdr:colOff>177800</xdr:colOff>
      <xdr:row>55</xdr:row>
      <xdr:rowOff>21990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9348718"/>
          <a:ext cx="889000" cy="103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46057</xdr:rowOff>
    </xdr:from>
    <xdr:to>
      <xdr:col>46</xdr:col>
      <xdr:colOff>38100</xdr:colOff>
      <xdr:row>56</xdr:row>
      <xdr:rowOff>147657</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64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138784</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83111" y="973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139853</xdr:rowOff>
    </xdr:from>
    <xdr:to>
      <xdr:col>41</xdr:col>
      <xdr:colOff>50800</xdr:colOff>
      <xdr:row>55</xdr:row>
      <xdr:rowOff>21990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9398153"/>
          <a:ext cx="889000" cy="53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63735</xdr:rowOff>
    </xdr:from>
    <xdr:to>
      <xdr:col>41</xdr:col>
      <xdr:colOff>101600</xdr:colOff>
      <xdr:row>56</xdr:row>
      <xdr:rowOff>165335</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66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156462</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94111" y="9757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59792</xdr:rowOff>
    </xdr:from>
    <xdr:to>
      <xdr:col>36</xdr:col>
      <xdr:colOff>165100</xdr:colOff>
      <xdr:row>56</xdr:row>
      <xdr:rowOff>161392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66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152519</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705111" y="975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111398</xdr:rowOff>
    </xdr:from>
    <xdr:to>
      <xdr:col>55</xdr:col>
      <xdr:colOff>50800</xdr:colOff>
      <xdr:row>55</xdr:row>
      <xdr:rowOff>41548</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369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134275</xdr:rowOff>
    </xdr:from>
    <xdr:ext cx="534377"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22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124390</xdr:rowOff>
    </xdr:from>
    <xdr:to>
      <xdr:col>50</xdr:col>
      <xdr:colOff>165100</xdr:colOff>
      <xdr:row>55</xdr:row>
      <xdr:rowOff>54540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3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71067</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72111" y="9157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39618</xdr:rowOff>
    </xdr:from>
    <xdr:to>
      <xdr:col>46</xdr:col>
      <xdr:colOff>38100</xdr:colOff>
      <xdr:row>54</xdr:row>
      <xdr:rowOff>141218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297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52</xdr:row>
      <xdr:rowOff>157745</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83111" y="9073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142640</xdr:rowOff>
    </xdr:from>
    <xdr:to>
      <xdr:col>41</xdr:col>
      <xdr:colOff>101600</xdr:colOff>
      <xdr:row>55</xdr:row>
      <xdr:rowOff>72790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40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89317</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94111" y="9176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89053</xdr:rowOff>
    </xdr:from>
    <xdr:to>
      <xdr:col>36</xdr:col>
      <xdr:colOff>165100</xdr:colOff>
      <xdr:row>55</xdr:row>
      <xdr:rowOff>19203</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347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35730</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705111" y="912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商工費グラフ枠">
          <a:extLst>
            <a:ext uri="{FF2B5EF4-FFF2-40B4-BE49-F238E27FC236}">
              <a16:creationId xmlns:a16="http://schemas.microsoft.com/office/drawing/2014/main" id="{00000000-0008-0000-07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12119</xdr:rowOff>
    </xdr:from>
    <xdr:to>
      <xdr:col>54</xdr:col>
      <xdr:colOff>189865</xdr:colOff>
      <xdr:row>78</xdr:row>
      <xdr:rowOff>45563</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flipV="1">
          <a:off x="10475595" y="12013619"/>
          <a:ext cx="1270" cy="1405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49390</xdr:rowOff>
    </xdr:from>
    <xdr:ext cx="469744" cy="259045"/>
    <xdr:sp macro="" textlink="">
      <xdr:nvSpPr>
        <xdr:cNvPr id="397" name="商工費最小値テキスト">
          <a:extLst>
            <a:ext uri="{FF2B5EF4-FFF2-40B4-BE49-F238E27FC236}">
              <a16:creationId xmlns:a16="http://schemas.microsoft.com/office/drawing/2014/main" id="{00000000-0008-0000-0700-00008D010000}"/>
            </a:ext>
          </a:extLst>
        </xdr:cNvPr>
        <xdr:cNvSpPr txBox="1"/>
      </xdr:nvSpPr>
      <xdr:spPr>
        <a:xfrm>
          <a:off x="10528300" y="13422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45563</xdr:rowOff>
    </xdr:from>
    <xdr:to>
      <xdr:col>55</xdr:col>
      <xdr:colOff>88900</xdr:colOff>
      <xdr:row>78</xdr:row>
      <xdr:rowOff>45563</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3418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130246</xdr:rowOff>
    </xdr:from>
    <xdr:ext cx="534377" cy="259045"/>
    <xdr:sp macro="" textlink="">
      <xdr:nvSpPr>
        <xdr:cNvPr id="399" name="商工費最大値テキスト">
          <a:extLst>
            <a:ext uri="{FF2B5EF4-FFF2-40B4-BE49-F238E27FC236}">
              <a16:creationId xmlns:a16="http://schemas.microsoft.com/office/drawing/2014/main" id="{00000000-0008-0000-0700-00008F010000}"/>
            </a:ext>
          </a:extLst>
        </xdr:cNvPr>
        <xdr:cNvSpPr txBox="1"/>
      </xdr:nvSpPr>
      <xdr:spPr>
        <a:xfrm>
          <a:off x="10528300" y="1178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65,581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12119</xdr:rowOff>
    </xdr:from>
    <xdr:to>
      <xdr:col>55</xdr:col>
      <xdr:colOff>88900</xdr:colOff>
      <xdr:row>70</xdr:row>
      <xdr:rowOff>12119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2013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99216</xdr:rowOff>
    </xdr:from>
    <xdr:to>
      <xdr:col>55</xdr:col>
      <xdr:colOff>0</xdr:colOff>
      <xdr:row>77</xdr:row>
      <xdr:rowOff>118943</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9639300" y="13300866"/>
          <a:ext cx="838200" cy="19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78607</xdr:rowOff>
    </xdr:from>
    <xdr:ext cx="534377" cy="259045"/>
    <xdr:sp macro="" textlink="">
      <xdr:nvSpPr>
        <xdr:cNvPr id="402" name="商工費平均値テキスト">
          <a:extLst>
            <a:ext uri="{FF2B5EF4-FFF2-40B4-BE49-F238E27FC236}">
              <a16:creationId xmlns:a16="http://schemas.microsoft.com/office/drawing/2014/main" id="{00000000-0008-0000-0700-000092010000}"/>
            </a:ext>
          </a:extLst>
        </xdr:cNvPr>
        <xdr:cNvSpPr txBox="1"/>
      </xdr:nvSpPr>
      <xdr:spPr>
        <a:xfrm>
          <a:off x="10528300" y="127659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55730</xdr:rowOff>
    </xdr:from>
    <xdr:to>
      <xdr:col>55</xdr:col>
      <xdr:colOff>50800</xdr:colOff>
      <xdr:row>75</xdr:row>
      <xdr:rowOff>157330</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10426700" y="1291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72515</xdr:rowOff>
    </xdr:from>
    <xdr:to>
      <xdr:col>50</xdr:col>
      <xdr:colOff>114300</xdr:colOff>
      <xdr:row>77</xdr:row>
      <xdr:rowOff>99216</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8750300" y="13274165"/>
          <a:ext cx="889000" cy="26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43249</xdr:rowOff>
    </xdr:from>
    <xdr:to>
      <xdr:col>50</xdr:col>
      <xdr:colOff>165100</xdr:colOff>
      <xdr:row>75</xdr:row>
      <xdr:rowOff>144849</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9588500" y="12901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161376</xdr:rowOff>
    </xdr:from>
    <xdr:ext cx="534377"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9372111" y="12677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72515</xdr:rowOff>
    </xdr:from>
    <xdr:to>
      <xdr:col>45</xdr:col>
      <xdr:colOff>177800</xdr:colOff>
      <xdr:row>78</xdr:row>
      <xdr:rowOff>15867</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7861300" y="13274165"/>
          <a:ext cx="889000" cy="114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97747</xdr:rowOff>
    </xdr:from>
    <xdr:to>
      <xdr:col>46</xdr:col>
      <xdr:colOff>38100</xdr:colOff>
      <xdr:row>76</xdr:row>
      <xdr:rowOff>27896</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8699500" y="1295649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44424</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8483111" y="1273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13878</xdr:rowOff>
    </xdr:from>
    <xdr:to>
      <xdr:col>41</xdr:col>
      <xdr:colOff>50800</xdr:colOff>
      <xdr:row>78</xdr:row>
      <xdr:rowOff>15867</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6972300" y="13386978"/>
          <a:ext cx="889000" cy="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140336</xdr:rowOff>
    </xdr:from>
    <xdr:to>
      <xdr:col>41</xdr:col>
      <xdr:colOff>101600</xdr:colOff>
      <xdr:row>77</xdr:row>
      <xdr:rowOff>70486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7810500" y="13170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87012</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7594111" y="12945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138392</xdr:rowOff>
    </xdr:from>
    <xdr:to>
      <xdr:col>36</xdr:col>
      <xdr:colOff>165100</xdr:colOff>
      <xdr:row>77</xdr:row>
      <xdr:rowOff>68542</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6921500" y="13168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85069</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6705111" y="12943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68143</xdr:rowOff>
    </xdr:from>
    <xdr:to>
      <xdr:col>55</xdr:col>
      <xdr:colOff>50800</xdr:colOff>
      <xdr:row>77</xdr:row>
      <xdr:rowOff>169743</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10426700" y="1326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154520</xdr:rowOff>
    </xdr:from>
    <xdr:ext cx="469744" cy="259045"/>
    <xdr:sp macro="" textlink="">
      <xdr:nvSpPr>
        <xdr:cNvPr id="421" name="商工費該当値テキスト">
          <a:extLst>
            <a:ext uri="{FF2B5EF4-FFF2-40B4-BE49-F238E27FC236}">
              <a16:creationId xmlns:a16="http://schemas.microsoft.com/office/drawing/2014/main" id="{00000000-0008-0000-0700-0000A5010000}"/>
            </a:ext>
          </a:extLst>
        </xdr:cNvPr>
        <xdr:cNvSpPr txBox="1"/>
      </xdr:nvSpPr>
      <xdr:spPr>
        <a:xfrm>
          <a:off x="10528300" y="13184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48416</xdr:rowOff>
    </xdr:from>
    <xdr:to>
      <xdr:col>50</xdr:col>
      <xdr:colOff>165100</xdr:colOff>
      <xdr:row>77</xdr:row>
      <xdr:rowOff>150016</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9588500" y="1325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141143</xdr:rowOff>
    </xdr:from>
    <xdr:ext cx="469744"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04428" y="13342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21715</xdr:rowOff>
    </xdr:from>
    <xdr:to>
      <xdr:col>46</xdr:col>
      <xdr:colOff>38100</xdr:colOff>
      <xdr:row>77</xdr:row>
      <xdr:rowOff>123315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8699500" y="1322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114442</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483111" y="13316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136517</xdr:rowOff>
    </xdr:from>
    <xdr:to>
      <xdr:col>41</xdr:col>
      <xdr:colOff>101600</xdr:colOff>
      <xdr:row>78</xdr:row>
      <xdr:rowOff>66667</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7810500" y="13338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57794</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7626428" y="134308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134528</xdr:rowOff>
    </xdr:from>
    <xdr:to>
      <xdr:col>36</xdr:col>
      <xdr:colOff>165100</xdr:colOff>
      <xdr:row>78</xdr:row>
      <xdr:rowOff>64678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6921500" y="1333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55805</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6737428" y="13428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土木費グラフ枠">
          <a:extLst>
            <a:ext uri="{FF2B5EF4-FFF2-40B4-BE49-F238E27FC236}">
              <a16:creationId xmlns:a16="http://schemas.microsoft.com/office/drawing/2014/main" id="{00000000-0008-0000-07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13551</xdr:rowOff>
    </xdr:from>
    <xdr:to>
      <xdr:col>54</xdr:col>
      <xdr:colOff>189865</xdr:colOff>
      <xdr:row>97</xdr:row>
      <xdr:rowOff>104902</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flipV="1">
          <a:off x="10475595" y="15444051"/>
          <a:ext cx="1270" cy="12915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108729</xdr:rowOff>
    </xdr:from>
    <xdr:ext cx="534377" cy="259045"/>
    <xdr:sp macro="" textlink="">
      <xdr:nvSpPr>
        <xdr:cNvPr id="454" name="土木費最小値テキスト">
          <a:extLst>
            <a:ext uri="{FF2B5EF4-FFF2-40B4-BE49-F238E27FC236}">
              <a16:creationId xmlns:a16="http://schemas.microsoft.com/office/drawing/2014/main" id="{00000000-0008-0000-0700-0000C6010000}"/>
            </a:ext>
          </a:extLst>
        </xdr:cNvPr>
        <xdr:cNvSpPr txBox="1"/>
      </xdr:nvSpPr>
      <xdr:spPr>
        <a:xfrm>
          <a:off x="10528300" y="16739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104902</xdr:rowOff>
    </xdr:from>
    <xdr:to>
      <xdr:col>55</xdr:col>
      <xdr:colOff>88900</xdr:colOff>
      <xdr:row>97</xdr:row>
      <xdr:rowOff>104902</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6735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131678</xdr:rowOff>
    </xdr:from>
    <xdr:ext cx="599010" cy="259045"/>
    <xdr:sp macro="" textlink="">
      <xdr:nvSpPr>
        <xdr:cNvPr id="456" name="土木費最大値テキスト">
          <a:extLst>
            <a:ext uri="{FF2B5EF4-FFF2-40B4-BE49-F238E27FC236}">
              <a16:creationId xmlns:a16="http://schemas.microsoft.com/office/drawing/2014/main" id="{00000000-0008-0000-0700-0000C8010000}"/>
            </a:ext>
          </a:extLst>
        </xdr:cNvPr>
        <xdr:cNvSpPr txBox="1"/>
      </xdr:nvSpPr>
      <xdr:spPr>
        <a:xfrm>
          <a:off x="10528300" y="15219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123,933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13551</xdr:rowOff>
    </xdr:from>
    <xdr:to>
      <xdr:col>55</xdr:col>
      <xdr:colOff>88900</xdr:colOff>
      <xdr:row>90</xdr:row>
      <xdr:rowOff>13551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544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47371</xdr:rowOff>
    </xdr:from>
    <xdr:to>
      <xdr:col>55</xdr:col>
      <xdr:colOff>0</xdr:colOff>
      <xdr:row>95</xdr:row>
      <xdr:rowOff>65887</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9639300" y="16335121"/>
          <a:ext cx="838200" cy="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168127</xdr:rowOff>
    </xdr:from>
    <xdr:ext cx="534377" cy="259045"/>
    <xdr:sp macro="" textlink="">
      <xdr:nvSpPr>
        <xdr:cNvPr id="459" name="土木費平均値テキスト">
          <a:extLst>
            <a:ext uri="{FF2B5EF4-FFF2-40B4-BE49-F238E27FC236}">
              <a16:creationId xmlns:a16="http://schemas.microsoft.com/office/drawing/2014/main" id="{00000000-0008-0000-0700-0000CB010000}"/>
            </a:ext>
          </a:extLst>
        </xdr:cNvPr>
        <xdr:cNvSpPr txBox="1"/>
      </xdr:nvSpPr>
      <xdr:spPr>
        <a:xfrm>
          <a:off x="10528300" y="161129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145250</xdr:rowOff>
    </xdr:from>
    <xdr:to>
      <xdr:col>55</xdr:col>
      <xdr:colOff>50800</xdr:colOff>
      <xdr:row>95</xdr:row>
      <xdr:rowOff>75400</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10426700" y="16261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47371</xdr:rowOff>
    </xdr:from>
    <xdr:to>
      <xdr:col>50</xdr:col>
      <xdr:colOff>114300</xdr:colOff>
      <xdr:row>95</xdr:row>
      <xdr:rowOff>122289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8750300" y="16335121"/>
          <a:ext cx="889000" cy="74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123126</xdr:rowOff>
    </xdr:from>
    <xdr:to>
      <xdr:col>50</xdr:col>
      <xdr:colOff>165100</xdr:colOff>
      <xdr:row>95</xdr:row>
      <xdr:rowOff>53276</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588500" y="16239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69803</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9372111" y="16014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136804</xdr:rowOff>
    </xdr:from>
    <xdr:to>
      <xdr:col>45</xdr:col>
      <xdr:colOff>177800</xdr:colOff>
      <xdr:row>95</xdr:row>
      <xdr:rowOff>122289</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7861300" y="16081654"/>
          <a:ext cx="889000" cy="32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28663</xdr:rowOff>
    </xdr:from>
    <xdr:to>
      <xdr:col>46</xdr:col>
      <xdr:colOff>38100</xdr:colOff>
      <xdr:row>95</xdr:row>
      <xdr:rowOff>130263</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8699500" y="1631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146790</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8483111" y="16091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136804</xdr:rowOff>
    </xdr:from>
    <xdr:to>
      <xdr:col>41</xdr:col>
      <xdr:colOff>50800</xdr:colOff>
      <xdr:row>93</xdr:row>
      <xdr:rowOff>157581</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6972300" y="16081654"/>
          <a:ext cx="889000" cy="20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65976</xdr:rowOff>
    </xdr:from>
    <xdr:to>
      <xdr:col>41</xdr:col>
      <xdr:colOff>101600</xdr:colOff>
      <xdr:row>95</xdr:row>
      <xdr:rowOff>167576</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7810500" y="1635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158703</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594111" y="1644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61213</xdr:rowOff>
    </xdr:from>
    <xdr:to>
      <xdr:col>36</xdr:col>
      <xdr:colOff>165100</xdr:colOff>
      <xdr:row>95</xdr:row>
      <xdr:rowOff>162813</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6921500" y="16348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153940</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705111" y="16441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15087</xdr:rowOff>
    </xdr:from>
    <xdr:to>
      <xdr:col>55</xdr:col>
      <xdr:colOff>50800</xdr:colOff>
      <xdr:row>95</xdr:row>
      <xdr:rowOff>116687</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10426700" y="1630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164964</xdr:rowOff>
    </xdr:from>
    <xdr:ext cx="534377" cy="259045"/>
    <xdr:sp macro="" textlink="">
      <xdr:nvSpPr>
        <xdr:cNvPr id="478" name="土木費該当値テキスト">
          <a:extLst>
            <a:ext uri="{FF2B5EF4-FFF2-40B4-BE49-F238E27FC236}">
              <a16:creationId xmlns:a16="http://schemas.microsoft.com/office/drawing/2014/main" id="{00000000-0008-0000-0700-0000DE010000}"/>
            </a:ext>
          </a:extLst>
        </xdr:cNvPr>
        <xdr:cNvSpPr txBox="1"/>
      </xdr:nvSpPr>
      <xdr:spPr>
        <a:xfrm>
          <a:off x="10528300" y="16281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168021</xdr:rowOff>
    </xdr:from>
    <xdr:to>
      <xdr:col>50</xdr:col>
      <xdr:colOff>165100</xdr:colOff>
      <xdr:row>95</xdr:row>
      <xdr:rowOff>98171</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588500" y="16284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89298</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372111" y="16377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71489</xdr:rowOff>
    </xdr:from>
    <xdr:to>
      <xdr:col>46</xdr:col>
      <xdr:colOff>38100</xdr:colOff>
      <xdr:row>96</xdr:row>
      <xdr:rowOff>1639</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99500" y="16359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164216</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83111" y="16451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86004</xdr:rowOff>
    </xdr:from>
    <xdr:to>
      <xdr:col>41</xdr:col>
      <xdr:colOff>101600</xdr:colOff>
      <xdr:row>94</xdr:row>
      <xdr:rowOff>16154</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10500" y="1603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32681</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594111" y="15806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106781</xdr:rowOff>
    </xdr:from>
    <xdr:to>
      <xdr:col>36</xdr:col>
      <xdr:colOff>165100</xdr:colOff>
      <xdr:row>94</xdr:row>
      <xdr:rowOff>36931</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6921500" y="1605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53458</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705111" y="15826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64216</xdr:rowOff>
    </xdr:from>
    <xdr:to>
      <xdr:col>85</xdr:col>
      <xdr:colOff>126364</xdr:colOff>
      <xdr:row>38</xdr:row>
      <xdr:rowOff>168001</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79166"/>
          <a:ext cx="1269" cy="1303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378</xdr:rowOff>
    </xdr:from>
    <xdr:ext cx="469744"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686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168001</xdr:rowOff>
    </xdr:from>
    <xdr:to>
      <xdr:col>86</xdr:col>
      <xdr:colOff>25400</xdr:colOff>
      <xdr:row>38</xdr:row>
      <xdr:rowOff>168001</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683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10893</xdr:rowOff>
    </xdr:from>
    <xdr:ext cx="534377"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154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37,901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64216</xdr:rowOff>
    </xdr:from>
    <xdr:to>
      <xdr:col>86</xdr:col>
      <xdr:colOff>25400</xdr:colOff>
      <xdr:row>31</xdr:row>
      <xdr:rowOff>64216</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79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4506</xdr:rowOff>
    </xdr:from>
    <xdr:to>
      <xdr:col>85</xdr:col>
      <xdr:colOff>127000</xdr:colOff>
      <xdr:row>36</xdr:row>
      <xdr:rowOff>140157</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5481300" y="6176706"/>
          <a:ext cx="838200" cy="135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145188</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1459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166761</xdr:rowOff>
    </xdr:from>
    <xdr:to>
      <xdr:col>85</xdr:col>
      <xdr:colOff>177800</xdr:colOff>
      <xdr:row>36</xdr:row>
      <xdr:rowOff>96911</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167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140157</xdr:rowOff>
    </xdr:from>
    <xdr:to>
      <xdr:col>81</xdr:col>
      <xdr:colOff>50800</xdr:colOff>
      <xdr:row>37</xdr:row>
      <xdr:rowOff>2768</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6312357"/>
          <a:ext cx="889000" cy="34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118298</xdr:rowOff>
    </xdr:from>
    <xdr:to>
      <xdr:col>81</xdr:col>
      <xdr:colOff>101600</xdr:colOff>
      <xdr:row>36</xdr:row>
      <xdr:rowOff>48448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119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64975</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5894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135905</xdr:rowOff>
    </xdr:from>
    <xdr:to>
      <xdr:col>76</xdr:col>
      <xdr:colOff>114300</xdr:colOff>
      <xdr:row>37</xdr:row>
      <xdr:rowOff>2768</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3703300" y="6308105"/>
          <a:ext cx="889000" cy="38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93152</xdr:rowOff>
    </xdr:from>
    <xdr:to>
      <xdr:col>76</xdr:col>
      <xdr:colOff>165100</xdr:colOff>
      <xdr:row>36</xdr:row>
      <xdr:rowOff>23302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093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39829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5869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135905</xdr:rowOff>
    </xdr:from>
    <xdr:to>
      <xdr:col>71</xdr:col>
      <xdr:colOff>177800</xdr:colOff>
      <xdr:row>36</xdr:row>
      <xdr:rowOff>165212</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2814300" y="6308105"/>
          <a:ext cx="889000" cy="29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5873</xdr:rowOff>
    </xdr:from>
    <xdr:to>
      <xdr:col>72</xdr:col>
      <xdr:colOff>38100</xdr:colOff>
      <xdr:row>36</xdr:row>
      <xdr:rowOff>107473</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178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124000</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595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19771</xdr:rowOff>
    </xdr:from>
    <xdr:to>
      <xdr:col>67</xdr:col>
      <xdr:colOff>101600</xdr:colOff>
      <xdr:row>36</xdr:row>
      <xdr:rowOff>121371</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191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137898</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5967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125156</xdr:rowOff>
    </xdr:from>
    <xdr:to>
      <xdr:col>85</xdr:col>
      <xdr:colOff>177800</xdr:colOff>
      <xdr:row>36</xdr:row>
      <xdr:rowOff>55306</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125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148033</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597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89357</xdr:rowOff>
    </xdr:from>
    <xdr:to>
      <xdr:col>81</xdr:col>
      <xdr:colOff>101600</xdr:colOff>
      <xdr:row>37</xdr:row>
      <xdr:rowOff>19507</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62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10634</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6354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123418</xdr:rowOff>
    </xdr:from>
    <xdr:to>
      <xdr:col>76</xdr:col>
      <xdr:colOff>165100</xdr:colOff>
      <xdr:row>37</xdr:row>
      <xdr:rowOff>53568</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295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44695</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388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85105</xdr:rowOff>
    </xdr:from>
    <xdr:to>
      <xdr:col>72</xdr:col>
      <xdr:colOff>38100</xdr:colOff>
      <xdr:row>37</xdr:row>
      <xdr:rowOff>15255</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25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6382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350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114412</xdr:rowOff>
    </xdr:from>
    <xdr:to>
      <xdr:col>67</xdr:col>
      <xdr:colOff>101600</xdr:colOff>
      <xdr:row>37</xdr:row>
      <xdr:rowOff>44562</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286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35689</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379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教育費グラフ枠">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146139</xdr:rowOff>
    </xdr:from>
    <xdr:to>
      <xdr:col>85</xdr:col>
      <xdr:colOff>126364</xdr:colOff>
      <xdr:row>57</xdr:row>
      <xdr:rowOff>107829</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flipV="1">
          <a:off x="16317595" y="8547189"/>
          <a:ext cx="1269" cy="1333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111656</xdr:rowOff>
    </xdr:from>
    <xdr:ext cx="534377" cy="259045"/>
    <xdr:sp macro="" textlink="">
      <xdr:nvSpPr>
        <xdr:cNvPr id="568" name="教育費最小値テキスト">
          <a:extLst>
            <a:ext uri="{FF2B5EF4-FFF2-40B4-BE49-F238E27FC236}">
              <a16:creationId xmlns:a16="http://schemas.microsoft.com/office/drawing/2014/main" id="{00000000-0008-0000-0700-000038020000}"/>
            </a:ext>
          </a:extLst>
        </xdr:cNvPr>
        <xdr:cNvSpPr txBox="1"/>
      </xdr:nvSpPr>
      <xdr:spPr>
        <a:xfrm>
          <a:off x="16370300" y="9884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107829</xdr:rowOff>
    </xdr:from>
    <xdr:to>
      <xdr:col>86</xdr:col>
      <xdr:colOff>25400</xdr:colOff>
      <xdr:row>57</xdr:row>
      <xdr:rowOff>107829</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9880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92816</xdr:rowOff>
    </xdr:from>
    <xdr:ext cx="599010" cy="259045"/>
    <xdr:sp macro="" textlink="">
      <xdr:nvSpPr>
        <xdr:cNvPr id="570" name="教育費最大値テキスト">
          <a:extLst>
            <a:ext uri="{FF2B5EF4-FFF2-40B4-BE49-F238E27FC236}">
              <a16:creationId xmlns:a16="http://schemas.microsoft.com/office/drawing/2014/main" id="{00000000-0008-0000-0700-00003A020000}"/>
            </a:ext>
          </a:extLst>
        </xdr:cNvPr>
        <xdr:cNvSpPr txBox="1"/>
      </xdr:nvSpPr>
      <xdr:spPr>
        <a:xfrm>
          <a:off x="16370300" y="8322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104,662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146139</xdr:rowOff>
    </xdr:from>
    <xdr:to>
      <xdr:col>86</xdr:col>
      <xdr:colOff>25400</xdr:colOff>
      <xdr:row>49</xdr:row>
      <xdr:rowOff>146139</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8547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107011</xdr:rowOff>
    </xdr:from>
    <xdr:to>
      <xdr:col>85</xdr:col>
      <xdr:colOff>127000</xdr:colOff>
      <xdr:row>56</xdr:row>
      <xdr:rowOff>166865</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5481300" y="9708211"/>
          <a:ext cx="838200" cy="59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127302</xdr:rowOff>
    </xdr:from>
    <xdr:ext cx="534377" cy="259045"/>
    <xdr:sp macro="" textlink="">
      <xdr:nvSpPr>
        <xdr:cNvPr id="573" name="教育費平均値テキスト">
          <a:extLst>
            <a:ext uri="{FF2B5EF4-FFF2-40B4-BE49-F238E27FC236}">
              <a16:creationId xmlns:a16="http://schemas.microsoft.com/office/drawing/2014/main" id="{00000000-0008-0000-0700-00003D020000}"/>
            </a:ext>
          </a:extLst>
        </xdr:cNvPr>
        <xdr:cNvSpPr txBox="1"/>
      </xdr:nvSpPr>
      <xdr:spPr>
        <a:xfrm>
          <a:off x="16370300" y="9214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104425</xdr:rowOff>
    </xdr:from>
    <xdr:to>
      <xdr:col>85</xdr:col>
      <xdr:colOff>177800</xdr:colOff>
      <xdr:row>55</xdr:row>
      <xdr:rowOff>34575</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6268700" y="93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46603</xdr:rowOff>
    </xdr:from>
    <xdr:to>
      <xdr:col>81</xdr:col>
      <xdr:colOff>50800</xdr:colOff>
      <xdr:row>56</xdr:row>
      <xdr:rowOff>107011</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4592300" y="9476353"/>
          <a:ext cx="889000" cy="231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164776</xdr:rowOff>
    </xdr:from>
    <xdr:to>
      <xdr:col>81</xdr:col>
      <xdr:colOff>101600</xdr:colOff>
      <xdr:row>55</xdr:row>
      <xdr:rowOff>94926</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5430500" y="9423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111453</xdr:rowOff>
    </xdr:from>
    <xdr:ext cx="534377"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214111" y="9198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46603</xdr:rowOff>
    </xdr:from>
    <xdr:to>
      <xdr:col>76</xdr:col>
      <xdr:colOff>114300</xdr:colOff>
      <xdr:row>56</xdr:row>
      <xdr:rowOff>107906</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3703300" y="9476353"/>
          <a:ext cx="889000" cy="232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137763</xdr:rowOff>
    </xdr:from>
    <xdr:to>
      <xdr:col>76</xdr:col>
      <xdr:colOff>165100</xdr:colOff>
      <xdr:row>55</xdr:row>
      <xdr:rowOff>67913</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4541500" y="9396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84440</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4325111" y="9171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107906</xdr:rowOff>
    </xdr:from>
    <xdr:to>
      <xdr:col>71</xdr:col>
      <xdr:colOff>177800</xdr:colOff>
      <xdr:row>57</xdr:row>
      <xdr:rowOff>102209</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814300" y="9709106"/>
          <a:ext cx="889000" cy="165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41618</xdr:rowOff>
    </xdr:from>
    <xdr:to>
      <xdr:col>72</xdr:col>
      <xdr:colOff>38100</xdr:colOff>
      <xdr:row>55</xdr:row>
      <xdr:rowOff>143218</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652500" y="9471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159745</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3436111" y="9246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78004</xdr:rowOff>
    </xdr:from>
    <xdr:to>
      <xdr:col>67</xdr:col>
      <xdr:colOff>101600</xdr:colOff>
      <xdr:row>56</xdr:row>
      <xdr:rowOff>8154</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2763500" y="9507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24681</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2547111" y="9282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116065</xdr:rowOff>
    </xdr:from>
    <xdr:to>
      <xdr:col>85</xdr:col>
      <xdr:colOff>177800</xdr:colOff>
      <xdr:row>57</xdr:row>
      <xdr:rowOff>46215</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6268700" y="971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30992</xdr:rowOff>
    </xdr:from>
    <xdr:ext cx="534377" cy="259045"/>
    <xdr:sp macro="" textlink="">
      <xdr:nvSpPr>
        <xdr:cNvPr id="592" name="教育費該当値テキスト">
          <a:extLst>
            <a:ext uri="{FF2B5EF4-FFF2-40B4-BE49-F238E27FC236}">
              <a16:creationId xmlns:a16="http://schemas.microsoft.com/office/drawing/2014/main" id="{00000000-0008-0000-0700-000050020000}"/>
            </a:ext>
          </a:extLst>
        </xdr:cNvPr>
        <xdr:cNvSpPr txBox="1"/>
      </xdr:nvSpPr>
      <xdr:spPr>
        <a:xfrm>
          <a:off x="16370300" y="963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56211</xdr:rowOff>
    </xdr:from>
    <xdr:to>
      <xdr:col>81</xdr:col>
      <xdr:colOff>101600</xdr:colOff>
      <xdr:row>56</xdr:row>
      <xdr:rowOff>157811</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5430500" y="965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148938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14111" y="9750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167253</xdr:rowOff>
    </xdr:from>
    <xdr:to>
      <xdr:col>76</xdr:col>
      <xdr:colOff>165100</xdr:colOff>
      <xdr:row>55</xdr:row>
      <xdr:rowOff>97403</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4541500" y="9425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88530</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325111" y="9518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57106</xdr:rowOff>
    </xdr:from>
    <xdr:to>
      <xdr:col>72</xdr:col>
      <xdr:colOff>38100</xdr:colOff>
      <xdr:row>56</xdr:row>
      <xdr:rowOff>158706</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3652500" y="9658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149833</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436111" y="9751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51409</xdr:rowOff>
    </xdr:from>
    <xdr:to>
      <xdr:col>67</xdr:col>
      <xdr:colOff>101600</xdr:colOff>
      <xdr:row>57</xdr:row>
      <xdr:rowOff>153009</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2763500" y="982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144136</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547111" y="991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災害復旧費グラフ枠">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75</xdr:row>
      <xdr:rowOff>30978</xdr:rowOff>
    </xdr:from>
    <xdr:to>
      <xdr:col>85</xdr:col>
      <xdr:colOff>126364</xdr:colOff>
      <xdr:row>78</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flipV="1">
          <a:off x="16317595" y="12889728"/>
          <a:ext cx="1269" cy="6230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3" name="災害復旧費最小値テキスト">
          <a:extLst>
            <a:ext uri="{FF2B5EF4-FFF2-40B4-BE49-F238E27FC236}">
              <a16:creationId xmlns:a16="http://schemas.microsoft.com/office/drawing/2014/main" id="{00000000-0008-0000-0700-00006F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149105</xdr:rowOff>
    </xdr:from>
    <xdr:ext cx="534377" cy="259045"/>
    <xdr:sp macro="" textlink="">
      <xdr:nvSpPr>
        <xdr:cNvPr id="625" name="災害復旧費最大値テキスト">
          <a:extLst>
            <a:ext uri="{FF2B5EF4-FFF2-40B4-BE49-F238E27FC236}">
              <a16:creationId xmlns:a16="http://schemas.microsoft.com/office/drawing/2014/main" id="{00000000-0008-0000-0700-000071020000}"/>
            </a:ext>
          </a:extLst>
        </xdr:cNvPr>
        <xdr:cNvSpPr txBox="1"/>
      </xdr:nvSpPr>
      <xdr:spPr>
        <a:xfrm>
          <a:off x="16370300" y="1266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68,140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75</xdr:row>
      <xdr:rowOff>30978</xdr:rowOff>
    </xdr:from>
    <xdr:to>
      <xdr:col>86</xdr:col>
      <xdr:colOff>25400</xdr:colOff>
      <xdr:row>75</xdr:row>
      <xdr:rowOff>30978</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288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39801</xdr:rowOff>
    </xdr:from>
    <xdr:to>
      <xdr:col>85</xdr:col>
      <xdr:colOff>127000</xdr:colOff>
      <xdr:row>75</xdr:row>
      <xdr:rowOff>43121</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5481300" y="12384201"/>
          <a:ext cx="838200" cy="517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1334</xdr:rowOff>
    </xdr:from>
    <xdr:ext cx="469744" cy="259045"/>
    <xdr:sp macro="" textlink="">
      <xdr:nvSpPr>
        <xdr:cNvPr id="628" name="災害復旧費平均値テキスト">
          <a:extLst>
            <a:ext uri="{FF2B5EF4-FFF2-40B4-BE49-F238E27FC236}">
              <a16:creationId xmlns:a16="http://schemas.microsoft.com/office/drawing/2014/main" id="{00000000-0008-0000-0700-000074020000}"/>
            </a:ext>
          </a:extLst>
        </xdr:cNvPr>
        <xdr:cNvSpPr txBox="1"/>
      </xdr:nvSpPr>
      <xdr:spPr>
        <a:xfrm>
          <a:off x="16370300" y="133744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22907</xdr:rowOff>
    </xdr:from>
    <xdr:to>
      <xdr:col>85</xdr:col>
      <xdr:colOff>177800</xdr:colOff>
      <xdr:row>78</xdr:row>
      <xdr:rowOff>124507</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6268700" y="1339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72</xdr:row>
      <xdr:rowOff>34818</xdr:rowOff>
    </xdr:from>
    <xdr:to>
      <xdr:col>81</xdr:col>
      <xdr:colOff>50800</xdr:colOff>
      <xdr:row>72</xdr:row>
      <xdr:rowOff>39801</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4592300" y="12379218"/>
          <a:ext cx="889000" cy="4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169176</xdr:rowOff>
    </xdr:from>
    <xdr:to>
      <xdr:col>81</xdr:col>
      <xdr:colOff>101600</xdr:colOff>
      <xdr:row>78</xdr:row>
      <xdr:rowOff>99326</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5430500" y="1337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90453</xdr:rowOff>
    </xdr:from>
    <xdr:ext cx="469744"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5246428" y="13463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48196</xdr:rowOff>
    </xdr:from>
    <xdr:to>
      <xdr:col>76</xdr:col>
      <xdr:colOff>114300</xdr:colOff>
      <xdr:row>72</xdr:row>
      <xdr:rowOff>34818</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3703300" y="12221146"/>
          <a:ext cx="889000" cy="158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17659</xdr:rowOff>
    </xdr:from>
    <xdr:to>
      <xdr:col>76</xdr:col>
      <xdr:colOff>165100</xdr:colOff>
      <xdr:row>78</xdr:row>
      <xdr:rowOff>119259</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4541500" y="1339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110386</xdr:rowOff>
    </xdr:from>
    <xdr:ext cx="469744"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4357428" y="13483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123927</xdr:rowOff>
    </xdr:from>
    <xdr:to>
      <xdr:col>71</xdr:col>
      <xdr:colOff>177800</xdr:colOff>
      <xdr:row>71</xdr:row>
      <xdr:rowOff>48196</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2814300" y="12125427"/>
          <a:ext cx="889000" cy="9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17952</xdr:rowOff>
    </xdr:from>
    <xdr:to>
      <xdr:col>72</xdr:col>
      <xdr:colOff>38100</xdr:colOff>
      <xdr:row>78</xdr:row>
      <xdr:rowOff>119552</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3652500" y="1339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110679</xdr:rowOff>
    </xdr:from>
    <xdr:ext cx="469744"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3468428" y="13483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35060</xdr:rowOff>
    </xdr:from>
    <xdr:to>
      <xdr:col>67</xdr:col>
      <xdr:colOff>101600</xdr:colOff>
      <xdr:row>78</xdr:row>
      <xdr:rowOff>136660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2763500" y="1340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127787</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2579428" y="1350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163771</xdr:rowOff>
    </xdr:from>
    <xdr:to>
      <xdr:col>85</xdr:col>
      <xdr:colOff>177800</xdr:colOff>
      <xdr:row>75</xdr:row>
      <xdr:rowOff>93921</xdr:rowOff>
    </xdr:to>
    <xdr:sp macro="" textlink="">
      <xdr:nvSpPr>
        <xdr:cNvPr id="646" name="楕円 645">
          <a:extLst>
            <a:ext uri="{FF2B5EF4-FFF2-40B4-BE49-F238E27FC236}">
              <a16:creationId xmlns:a16="http://schemas.microsoft.com/office/drawing/2014/main" id="{00000000-0008-0000-0700-000086020000}"/>
            </a:ext>
          </a:extLst>
        </xdr:cNvPr>
        <xdr:cNvSpPr/>
      </xdr:nvSpPr>
      <xdr:spPr>
        <a:xfrm>
          <a:off x="16268700" y="1285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104655</xdr:rowOff>
    </xdr:from>
    <xdr:ext cx="534377" cy="259045"/>
    <xdr:sp macro="" textlink="">
      <xdr:nvSpPr>
        <xdr:cNvPr id="647" name="災害復旧費該当値テキスト">
          <a:extLst>
            <a:ext uri="{FF2B5EF4-FFF2-40B4-BE49-F238E27FC236}">
              <a16:creationId xmlns:a16="http://schemas.microsoft.com/office/drawing/2014/main" id="{00000000-0008-0000-0700-000087020000}"/>
            </a:ext>
          </a:extLst>
        </xdr:cNvPr>
        <xdr:cNvSpPr txBox="1"/>
      </xdr:nvSpPr>
      <xdr:spPr>
        <a:xfrm>
          <a:off x="16370300" y="12791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160451</xdr:rowOff>
    </xdr:from>
    <xdr:to>
      <xdr:col>81</xdr:col>
      <xdr:colOff>101600</xdr:colOff>
      <xdr:row>72</xdr:row>
      <xdr:rowOff>90601</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5430500" y="1233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70</xdr:row>
      <xdr:rowOff>107128</xdr:rowOff>
    </xdr:from>
    <xdr:ext cx="59901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181795" y="12108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155468</xdr:rowOff>
    </xdr:from>
    <xdr:to>
      <xdr:col>76</xdr:col>
      <xdr:colOff>165100</xdr:colOff>
      <xdr:row>72</xdr:row>
      <xdr:rowOff>85618</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4541500" y="12328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70</xdr:row>
      <xdr:rowOff>102145</xdr:rowOff>
    </xdr:from>
    <xdr:ext cx="59901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292795" y="12103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70</xdr:row>
      <xdr:rowOff>168846</xdr:rowOff>
    </xdr:from>
    <xdr:to>
      <xdr:col>72</xdr:col>
      <xdr:colOff>38100</xdr:colOff>
      <xdr:row>71</xdr:row>
      <xdr:rowOff>98996</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3652500" y="12170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69</xdr:row>
      <xdr:rowOff>115523</xdr:rowOff>
    </xdr:from>
    <xdr:ext cx="59901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03795" y="11945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73127</xdr:rowOff>
    </xdr:from>
    <xdr:to>
      <xdr:col>67</xdr:col>
      <xdr:colOff>101600</xdr:colOff>
      <xdr:row>71</xdr:row>
      <xdr:rowOff>3277</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2763500" y="1207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69</xdr:row>
      <xdr:rowOff>19804</xdr:rowOff>
    </xdr:from>
    <xdr:ext cx="59901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14795" y="11849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55,087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125347</xdr:rowOff>
    </xdr:from>
    <xdr:to>
      <xdr:col>85</xdr:col>
      <xdr:colOff>126364</xdr:colOff>
      <xdr:row>98</xdr:row>
      <xdr:rowOff>135781</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384397"/>
          <a:ext cx="1269" cy="1553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139608</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6941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135781</xdr:rowOff>
    </xdr:from>
    <xdr:to>
      <xdr:col>86</xdr:col>
      <xdr:colOff>25400</xdr:colOff>
      <xdr:row>98</xdr:row>
      <xdr:rowOff>135781</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6937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72024</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159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123,379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125347</xdr:rowOff>
    </xdr:from>
    <xdr:to>
      <xdr:col>86</xdr:col>
      <xdr:colOff>25400</xdr:colOff>
      <xdr:row>89</xdr:row>
      <xdr:rowOff>125347</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384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20746</xdr:rowOff>
    </xdr:from>
    <xdr:to>
      <xdr:col>85</xdr:col>
      <xdr:colOff>127000</xdr:colOff>
      <xdr:row>93</xdr:row>
      <xdr:rowOff>34430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5481300" y="15965596"/>
          <a:ext cx="838200" cy="1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13231</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300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34804</xdr:rowOff>
    </xdr:from>
    <xdr:to>
      <xdr:col>85</xdr:col>
      <xdr:colOff>177800</xdr:colOff>
      <xdr:row>95</xdr:row>
      <xdr:rowOff>136404</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34430</xdr:rowOff>
    </xdr:from>
    <xdr:to>
      <xdr:col>81</xdr:col>
      <xdr:colOff>50800</xdr:colOff>
      <xdr:row>94</xdr:row>
      <xdr:rowOff>19276</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5979280"/>
          <a:ext cx="889000" cy="15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34705</xdr:rowOff>
    </xdr:from>
    <xdr:to>
      <xdr:col>81</xdr:col>
      <xdr:colOff>101600</xdr:colOff>
      <xdr:row>95</xdr:row>
      <xdr:rowOff>136305</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127432</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41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19276</xdr:rowOff>
    </xdr:from>
    <xdr:to>
      <xdr:col>76</xdr:col>
      <xdr:colOff>114300</xdr:colOff>
      <xdr:row>95</xdr:row>
      <xdr:rowOff>48178</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3703300" y="16135576"/>
          <a:ext cx="889000" cy="200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164729</xdr:rowOff>
    </xdr:from>
    <xdr:to>
      <xdr:col>76</xdr:col>
      <xdr:colOff>165100</xdr:colOff>
      <xdr:row>96</xdr:row>
      <xdr:rowOff>94879</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86006</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54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48178</xdr:rowOff>
    </xdr:from>
    <xdr:to>
      <xdr:col>71</xdr:col>
      <xdr:colOff>177800</xdr:colOff>
      <xdr:row>96</xdr:row>
      <xdr:rowOff>111632</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2814300" y="16335928"/>
          <a:ext cx="889000" cy="23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169613</xdr:rowOff>
    </xdr:from>
    <xdr:to>
      <xdr:col>72</xdr:col>
      <xdr:colOff>38100</xdr:colOff>
      <xdr:row>96</xdr:row>
      <xdr:rowOff>99763</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45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90890</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550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3632</xdr:rowOff>
    </xdr:from>
    <xdr:to>
      <xdr:col>67</xdr:col>
      <xdr:colOff>101600</xdr:colOff>
      <xdr:row>96</xdr:row>
      <xdr:rowOff>105232</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462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121759</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238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141396</xdr:rowOff>
    </xdr:from>
    <xdr:to>
      <xdr:col>85</xdr:col>
      <xdr:colOff>177800</xdr:colOff>
      <xdr:row>93</xdr:row>
      <xdr:rowOff>71546</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5914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164273</xdr:rowOff>
    </xdr:from>
    <xdr:ext cx="534377"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5766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155080</xdr:rowOff>
    </xdr:from>
    <xdr:to>
      <xdr:col>81</xdr:col>
      <xdr:colOff>101600</xdr:colOff>
      <xdr:row>93</xdr:row>
      <xdr:rowOff>85230</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592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101757</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14111" y="15703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139926</xdr:rowOff>
    </xdr:from>
    <xdr:to>
      <xdr:col>76</xdr:col>
      <xdr:colOff>165100</xdr:colOff>
      <xdr:row>94</xdr:row>
      <xdr:rowOff>70076</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084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86603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325111" y="15860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168828</xdr:rowOff>
    </xdr:from>
    <xdr:to>
      <xdr:col>72</xdr:col>
      <xdr:colOff>38100</xdr:colOff>
      <xdr:row>95</xdr:row>
      <xdr:rowOff>98978</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28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115505</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060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60832</xdr:rowOff>
    </xdr:from>
    <xdr:to>
      <xdr:col>67</xdr:col>
      <xdr:colOff>101600</xdr:colOff>
      <xdr:row>96</xdr:row>
      <xdr:rowOff>162432</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520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153559</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61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103856</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22159595" y="5418806"/>
          <a:ext cx="1269" cy="12359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170644</xdr:rowOff>
    </xdr:from>
    <xdr:ext cx="249299" cy="259045"/>
    <xdr:sp macro="" textlink="">
      <xdr:nvSpPr>
        <xdr:cNvPr id="738" name="諸支出金最小値テキスト">
          <a:extLst>
            <a:ext uri="{FF2B5EF4-FFF2-40B4-BE49-F238E27FC236}">
              <a16:creationId xmlns:a16="http://schemas.microsoft.com/office/drawing/2014/main" id="{00000000-0008-0000-0700-0000E2020000}"/>
            </a:ext>
          </a:extLst>
        </xdr:cNvPr>
        <xdr:cNvSpPr txBox="1"/>
      </xdr:nvSpPr>
      <xdr:spPr>
        <a:xfrm>
          <a:off x="22212300" y="66857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50533</xdr:rowOff>
    </xdr:from>
    <xdr:ext cx="534377" cy="259045"/>
    <xdr:sp macro="" textlink="">
      <xdr:nvSpPr>
        <xdr:cNvPr id="740" name="諸支出金最大値テキスト">
          <a:extLst>
            <a:ext uri="{FF2B5EF4-FFF2-40B4-BE49-F238E27FC236}">
              <a16:creationId xmlns:a16="http://schemas.microsoft.com/office/drawing/2014/main" id="{00000000-0008-0000-0700-0000E4020000}"/>
            </a:ext>
          </a:extLst>
        </xdr:cNvPr>
        <xdr:cNvSpPr txBox="1"/>
      </xdr:nvSpPr>
      <xdr:spPr>
        <a:xfrm>
          <a:off x="22212300" y="5194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27,034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103856</xdr:rowOff>
    </xdr:from>
    <xdr:to>
      <xdr:col>116</xdr:col>
      <xdr:colOff>152400</xdr:colOff>
      <xdr:row>31</xdr:row>
      <xdr:rowOff>103856</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5418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88094</xdr:rowOff>
    </xdr:from>
    <xdr:ext cx="378565" cy="259045"/>
    <xdr:sp macro="" textlink="">
      <xdr:nvSpPr>
        <xdr:cNvPr id="743" name="諸支出金平均値テキスト">
          <a:extLst>
            <a:ext uri="{FF2B5EF4-FFF2-40B4-BE49-F238E27FC236}">
              <a16:creationId xmlns:a16="http://schemas.microsoft.com/office/drawing/2014/main" id="{00000000-0008-0000-0700-0000E7020000}"/>
            </a:ext>
          </a:extLst>
        </xdr:cNvPr>
        <xdr:cNvSpPr txBox="1"/>
      </xdr:nvSpPr>
      <xdr:spPr>
        <a:xfrm>
          <a:off x="22212300" y="643174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65217</xdr:rowOff>
    </xdr:from>
    <xdr:to>
      <xdr:col>116</xdr:col>
      <xdr:colOff>114300</xdr:colOff>
      <xdr:row>38</xdr:row>
      <xdr:rowOff>166817</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21107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67137</xdr:rowOff>
    </xdr:from>
    <xdr:to>
      <xdr:col>112</xdr:col>
      <xdr:colOff>38100</xdr:colOff>
      <xdr:row>38</xdr:row>
      <xdr:rowOff>168737</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1272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13814</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34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79436</xdr:rowOff>
    </xdr:from>
    <xdr:to>
      <xdr:col>107</xdr:col>
      <xdr:colOff>101600</xdr:colOff>
      <xdr:row>39</xdr:row>
      <xdr:rowOff>9586</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0383500" y="659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26113</xdr:rowOff>
    </xdr:from>
    <xdr:ext cx="378565"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5017" y="636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82088</xdr:rowOff>
    </xdr:from>
    <xdr:to>
      <xdr:col>102</xdr:col>
      <xdr:colOff>165100</xdr:colOff>
      <xdr:row>39</xdr:row>
      <xdr:rowOff>12238</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9494500" y="6597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28765</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6017" y="63724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84374</xdr:rowOff>
    </xdr:from>
    <xdr:to>
      <xdr:col>98</xdr:col>
      <xdr:colOff>38100</xdr:colOff>
      <xdr:row>39</xdr:row>
      <xdr:rowOff>14524</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8605500" y="659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31051</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99333" y="63747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43644</xdr:rowOff>
    </xdr:from>
    <xdr:ext cx="249299" cy="259045"/>
    <xdr:sp macro="" textlink="">
      <xdr:nvSpPr>
        <xdr:cNvPr id="762" name="諸支出金該当値テキスト">
          <a:extLst>
            <a:ext uri="{FF2B5EF4-FFF2-40B4-BE49-F238E27FC236}">
              <a16:creationId xmlns:a16="http://schemas.microsoft.com/office/drawing/2014/main" id="{00000000-0008-0000-0700-0000FA020000}"/>
            </a:ext>
          </a:extLst>
        </xdr:cNvPr>
        <xdr:cNvSpPr txBox="1"/>
      </xdr:nvSpPr>
      <xdr:spPr>
        <a:xfrm>
          <a:off x="22212300" y="65587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a:extLst>
            <a:ext uri="{FF2B5EF4-FFF2-40B4-BE49-F238E27FC236}">
              <a16:creationId xmlns:a16="http://schemas.microsoft.com/office/drawing/2014/main" id="{00000000-0008-0000-0700-00001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a:extLst>
            <a:ext uri="{FF2B5EF4-FFF2-40B4-BE49-F238E27FC236}">
              <a16:creationId xmlns:a16="http://schemas.microsoft.com/office/drawing/2014/main" id="{00000000-0008-0000-0700-00001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a:extLst>
            <a:ext uri="{FF2B5EF4-FFF2-40B4-BE49-F238E27FC236}">
              <a16:creationId xmlns:a16="http://schemas.microsoft.com/office/drawing/2014/main" id="{00000000-0008-0000-0700-00001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a:extLst>
            <a:ext uri="{FF2B5EF4-FFF2-40B4-BE49-F238E27FC236}">
              <a16:creationId xmlns:a16="http://schemas.microsoft.com/office/drawing/2014/main" id="{00000000-0008-0000-0700-00002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000">
              <a:solidFill>
                <a:schemeClr val="dk1"/>
              </a:solidFill>
              <a:effectLst/>
              <a:latin typeface="+mn-lt"/>
              <a:ea typeface="+mn-ea"/>
              <a:cs typeface="+mn-cs"/>
            </a:rPr>
            <a:t>●総務費　</a:t>
          </a:r>
          <a:r>
            <a:rPr kumimoji="1" lang="ja-JP" altLang="en-US" sz="1000">
              <a:solidFill>
                <a:schemeClr val="dk1"/>
              </a:solidFill>
              <a:effectLst/>
              <a:latin typeface="+mn-lt"/>
              <a:ea typeface="+mn-ea"/>
              <a:cs typeface="+mn-cs"/>
            </a:rPr>
            <a:t>ふるさと応援寄附金事業及び防災拠点施設整備事業</a:t>
          </a:r>
          <a:r>
            <a:rPr kumimoji="1" lang="ja-JP" altLang="ja-JP" sz="1000">
              <a:solidFill>
                <a:schemeClr val="dk1"/>
              </a:solidFill>
              <a:effectLst/>
              <a:latin typeface="+mn-lt"/>
              <a:ea typeface="+mn-ea"/>
              <a:cs typeface="+mn-cs"/>
            </a:rPr>
            <a:t>の</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により前年度に比べ</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となって</a:t>
          </a:r>
          <a:r>
            <a:rPr kumimoji="1" lang="ja-JP" altLang="en-US" sz="1000">
              <a:solidFill>
                <a:schemeClr val="dk1"/>
              </a:solidFill>
              <a:effectLst/>
              <a:latin typeface="+mn-lt"/>
              <a:ea typeface="+mn-ea"/>
              <a:cs typeface="+mn-cs"/>
            </a:rPr>
            <a:t>おり</a:t>
          </a:r>
          <a:r>
            <a:rPr kumimoji="1" lang="ja-JP" altLang="ja-JP" sz="1000">
              <a:solidFill>
                <a:schemeClr val="dk1"/>
              </a:solidFill>
              <a:effectLst/>
              <a:latin typeface="+mn-lt"/>
              <a:ea typeface="+mn-ea"/>
              <a:cs typeface="+mn-cs"/>
            </a:rPr>
            <a:t>、類似団体と比較すると高い水準にある。今後も高水準で推移が見込まれるため、その他事業の検討・実施等行い、経費抑制を図る。</a:t>
          </a:r>
          <a:endParaRPr lang="ja-JP" altLang="ja-JP" sz="1000">
            <a:effectLst/>
          </a:endParaRPr>
        </a:p>
        <a:p>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民生費</a:t>
          </a:r>
          <a:r>
            <a:rPr kumimoji="1" lang="ja-JP" altLang="ja-JP" sz="1000">
              <a:solidFill>
                <a:schemeClr val="dk1"/>
              </a:solidFill>
              <a:effectLst/>
              <a:latin typeface="+mn-lt"/>
              <a:ea typeface="+mn-ea"/>
              <a:cs typeface="+mn-cs"/>
            </a:rPr>
            <a:t>　</a:t>
          </a:r>
          <a:r>
            <a:rPr kumimoji="1" lang="ja-JP" altLang="en-US" sz="1000">
              <a:solidFill>
                <a:schemeClr val="dk1"/>
              </a:solidFill>
              <a:effectLst/>
              <a:latin typeface="+mn-lt"/>
              <a:ea typeface="+mn-ea"/>
              <a:cs typeface="+mn-cs"/>
            </a:rPr>
            <a:t>子育て世帯等臨時特別支援事業</a:t>
          </a:r>
          <a:r>
            <a:rPr kumimoji="1" lang="ja-JP" altLang="ja-JP" sz="1000">
              <a:solidFill>
                <a:schemeClr val="dk1"/>
              </a:solidFill>
              <a:effectLst/>
              <a:latin typeface="+mn-lt"/>
              <a:ea typeface="+mn-ea"/>
              <a:cs typeface="+mn-cs"/>
            </a:rPr>
            <a:t>や</a:t>
          </a:r>
          <a:r>
            <a:rPr kumimoji="1" lang="ja-JP" altLang="en-US" sz="1000">
              <a:solidFill>
                <a:schemeClr val="dk1"/>
              </a:solidFill>
              <a:effectLst/>
              <a:latin typeface="+mn-lt"/>
              <a:ea typeface="+mn-ea"/>
              <a:cs typeface="+mn-cs"/>
            </a:rPr>
            <a:t>公立保育所等建設事業</a:t>
          </a:r>
          <a:r>
            <a:rPr kumimoji="1" lang="ja-JP" altLang="ja-JP" sz="1000">
              <a:solidFill>
                <a:schemeClr val="dk1"/>
              </a:solidFill>
              <a:effectLst/>
              <a:latin typeface="+mn-lt"/>
              <a:ea typeface="+mn-ea"/>
              <a:cs typeface="+mn-cs"/>
            </a:rPr>
            <a:t>の</a:t>
          </a:r>
          <a:r>
            <a:rPr kumimoji="1" lang="ja-JP" altLang="en-US" sz="1000">
              <a:solidFill>
                <a:schemeClr val="dk1"/>
              </a:solidFill>
              <a:effectLst/>
              <a:latin typeface="+mn-lt"/>
              <a:ea typeface="+mn-ea"/>
              <a:cs typeface="+mn-cs"/>
            </a:rPr>
            <a:t>減</a:t>
          </a:r>
          <a:r>
            <a:rPr kumimoji="1" lang="ja-JP" altLang="ja-JP" sz="1000">
              <a:solidFill>
                <a:schemeClr val="dk1"/>
              </a:solidFill>
              <a:effectLst/>
              <a:latin typeface="+mn-lt"/>
              <a:ea typeface="+mn-ea"/>
              <a:cs typeface="+mn-cs"/>
            </a:rPr>
            <a:t>等があるため前年度に比べ</a:t>
          </a:r>
          <a:r>
            <a:rPr kumimoji="1" lang="ja-JP" altLang="en-US" sz="1000">
              <a:solidFill>
                <a:schemeClr val="dk1"/>
              </a:solidFill>
              <a:effectLst/>
              <a:latin typeface="+mn-lt"/>
              <a:ea typeface="+mn-ea"/>
              <a:cs typeface="+mn-cs"/>
            </a:rPr>
            <a:t>減</a:t>
          </a:r>
          <a:r>
            <a:rPr kumimoji="1" lang="ja-JP" altLang="ja-JP" sz="1000">
              <a:solidFill>
                <a:schemeClr val="dk1"/>
              </a:solidFill>
              <a:effectLst/>
              <a:latin typeface="+mn-lt"/>
              <a:ea typeface="+mn-ea"/>
              <a:cs typeface="+mn-cs"/>
            </a:rPr>
            <a:t>となっている。今後は通常事業の精査等を行い経費抑制を図る。</a:t>
          </a:r>
          <a:endParaRPr lang="ja-JP" altLang="ja-JP" sz="1000">
            <a:effectLst/>
          </a:endParaRPr>
        </a:p>
        <a:p>
          <a:pPr eaLnBrk="1" fontAlgn="auto" latinLnBrk="0" hangingPunct="1"/>
          <a:r>
            <a:rPr kumimoji="1" lang="ja-JP" altLang="ja-JP" sz="1000">
              <a:solidFill>
                <a:schemeClr val="dk1"/>
              </a:solidFill>
              <a:effectLst/>
              <a:latin typeface="+mn-lt"/>
              <a:ea typeface="+mn-ea"/>
              <a:cs typeface="+mn-cs"/>
            </a:rPr>
            <a:t>●農林水産費　</a:t>
          </a:r>
          <a:r>
            <a:rPr kumimoji="1" lang="ja-JP" altLang="en-US" sz="1000">
              <a:solidFill>
                <a:schemeClr val="dk1"/>
              </a:solidFill>
              <a:effectLst/>
              <a:latin typeface="+mn-lt"/>
              <a:ea typeface="+mn-ea"/>
              <a:cs typeface="+mn-cs"/>
            </a:rPr>
            <a:t>県営土地改良事業等に係る負担金の増</a:t>
          </a:r>
          <a:r>
            <a:rPr kumimoji="1" lang="ja-JP" altLang="ja-JP" sz="1000">
              <a:solidFill>
                <a:schemeClr val="dk1"/>
              </a:solidFill>
              <a:effectLst/>
              <a:latin typeface="+mn-lt"/>
              <a:ea typeface="+mn-ea"/>
              <a:cs typeface="+mn-cs"/>
            </a:rPr>
            <a:t>や</a:t>
          </a:r>
          <a:r>
            <a:rPr kumimoji="1" lang="ja-JP" altLang="en-US" sz="1000">
              <a:solidFill>
                <a:schemeClr val="dk1"/>
              </a:solidFill>
              <a:effectLst/>
              <a:latin typeface="+mn-lt"/>
              <a:ea typeface="+mn-ea"/>
              <a:cs typeface="+mn-cs"/>
            </a:rPr>
            <a:t>林業用作業道開設補助事業の増等</a:t>
          </a:r>
          <a:r>
            <a:rPr kumimoji="1" lang="ja-JP" altLang="ja-JP" sz="1000">
              <a:solidFill>
                <a:schemeClr val="dk1"/>
              </a:solidFill>
              <a:effectLst/>
              <a:latin typeface="+mn-lt"/>
              <a:ea typeface="+mn-ea"/>
              <a:cs typeface="+mn-cs"/>
            </a:rPr>
            <a:t>により、前年度と比べると</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となっている</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依然として類似団体の平均を大きく上回っているため、過剰な支出のないよう適正化に努める。</a:t>
          </a:r>
          <a:endParaRPr lang="ja-JP" altLang="ja-JP" sz="1000">
            <a:effectLst/>
          </a:endParaRPr>
        </a:p>
        <a:p>
          <a:r>
            <a:rPr kumimoji="1" lang="ja-JP" altLang="ja-JP" sz="1000">
              <a:solidFill>
                <a:schemeClr val="dk1"/>
              </a:solidFill>
              <a:effectLst/>
              <a:latin typeface="+mn-lt"/>
              <a:ea typeface="+mn-ea"/>
              <a:cs typeface="+mn-cs"/>
            </a:rPr>
            <a:t>●土木費　</a:t>
          </a:r>
          <a:r>
            <a:rPr kumimoji="1" lang="ja-JP" altLang="en-US" sz="1000">
              <a:solidFill>
                <a:schemeClr val="dk1"/>
              </a:solidFill>
              <a:effectLst/>
              <a:latin typeface="+mn-lt"/>
              <a:ea typeface="+mn-ea"/>
              <a:cs typeface="+mn-cs"/>
            </a:rPr>
            <a:t>市営住宅建替事業</a:t>
          </a:r>
          <a:r>
            <a:rPr kumimoji="1" lang="ja-JP" altLang="ja-JP" sz="1000">
              <a:solidFill>
                <a:schemeClr val="dk1"/>
              </a:solidFill>
              <a:effectLst/>
              <a:latin typeface="+mn-lt"/>
              <a:ea typeface="+mn-ea"/>
              <a:cs typeface="+mn-cs"/>
            </a:rPr>
            <a:t>や</a:t>
          </a:r>
          <a:r>
            <a:rPr kumimoji="1" lang="ja-JP" altLang="en-US" sz="1000">
              <a:solidFill>
                <a:schemeClr val="dk1"/>
              </a:solidFill>
              <a:effectLst/>
              <a:latin typeface="+mn-lt"/>
              <a:ea typeface="+mn-ea"/>
              <a:cs typeface="+mn-cs"/>
            </a:rPr>
            <a:t>道路新設</a:t>
          </a:r>
          <a:r>
            <a:rPr kumimoji="1" lang="ja-JP" altLang="ja-JP" sz="1000">
              <a:solidFill>
                <a:schemeClr val="dk1"/>
              </a:solidFill>
              <a:effectLst/>
              <a:latin typeface="+mn-lt"/>
              <a:ea typeface="+mn-ea"/>
              <a:cs typeface="+mn-cs"/>
            </a:rPr>
            <a:t>改良事業</a:t>
          </a:r>
          <a:r>
            <a:rPr kumimoji="1" lang="ja-JP" altLang="en-US" sz="1000">
              <a:solidFill>
                <a:schemeClr val="dk1"/>
              </a:solidFill>
              <a:effectLst/>
              <a:latin typeface="+mn-lt"/>
              <a:ea typeface="+mn-ea"/>
              <a:cs typeface="+mn-cs"/>
            </a:rPr>
            <a:t>の減</a:t>
          </a:r>
          <a:r>
            <a:rPr kumimoji="1" lang="ja-JP" altLang="ja-JP" sz="1000">
              <a:solidFill>
                <a:schemeClr val="dk1"/>
              </a:solidFill>
              <a:effectLst/>
              <a:latin typeface="+mn-lt"/>
              <a:ea typeface="+mn-ea"/>
              <a:cs typeface="+mn-cs"/>
            </a:rPr>
            <a:t>等により前年度と比べ</a:t>
          </a:r>
          <a:r>
            <a:rPr kumimoji="1" lang="ja-JP" altLang="en-US" sz="1000">
              <a:solidFill>
                <a:schemeClr val="dk1"/>
              </a:solidFill>
              <a:effectLst/>
              <a:latin typeface="+mn-lt"/>
              <a:ea typeface="+mn-ea"/>
              <a:cs typeface="+mn-cs"/>
            </a:rPr>
            <a:t>減</a:t>
          </a:r>
          <a:r>
            <a:rPr kumimoji="1" lang="ja-JP" altLang="ja-JP" sz="1000">
              <a:solidFill>
                <a:schemeClr val="dk1"/>
              </a:solidFill>
              <a:effectLst/>
              <a:latin typeface="+mn-lt"/>
              <a:ea typeface="+mn-ea"/>
              <a:cs typeface="+mn-cs"/>
            </a:rPr>
            <a:t>となって</a:t>
          </a:r>
          <a:r>
            <a:rPr kumimoji="1" lang="ja-JP" altLang="en-US" sz="1000">
              <a:solidFill>
                <a:schemeClr val="dk1"/>
              </a:solidFill>
              <a:effectLst/>
              <a:latin typeface="+mn-lt"/>
              <a:ea typeface="+mn-ea"/>
              <a:cs typeface="+mn-cs"/>
            </a:rPr>
            <a:t>おり、</a:t>
          </a:r>
          <a:r>
            <a:rPr kumimoji="1" lang="ja-JP" altLang="ja-JP" sz="1000">
              <a:solidFill>
                <a:schemeClr val="dk1"/>
              </a:solidFill>
              <a:effectLst/>
              <a:latin typeface="+mn-lt"/>
              <a:ea typeface="+mn-ea"/>
              <a:cs typeface="+mn-cs"/>
            </a:rPr>
            <a:t>類似団体と比較すると低い水準にある。今後も</a:t>
          </a:r>
          <a:r>
            <a:rPr kumimoji="1" lang="ja-JP" altLang="en-US" sz="1000">
              <a:solidFill>
                <a:schemeClr val="dk1"/>
              </a:solidFill>
              <a:effectLst/>
              <a:latin typeface="+mn-lt"/>
              <a:ea typeface="+mn-ea"/>
              <a:cs typeface="+mn-cs"/>
            </a:rPr>
            <a:t>新庁舎</a:t>
          </a:r>
          <a:r>
            <a:rPr kumimoji="1" lang="ja-JP" altLang="ja-JP" sz="1000">
              <a:solidFill>
                <a:schemeClr val="dk1"/>
              </a:solidFill>
              <a:effectLst/>
              <a:latin typeface="+mn-lt"/>
              <a:ea typeface="+mn-ea"/>
              <a:cs typeface="+mn-cs"/>
            </a:rPr>
            <a:t>の建替等を控えているため必要な事業量を見極め、過剰な施工実施とならないよう経費縮減に努める。</a:t>
          </a:r>
          <a:endParaRPr lang="ja-JP" altLang="ja-JP" sz="1000">
            <a:effectLst/>
          </a:endParaRPr>
        </a:p>
        <a:p>
          <a:r>
            <a:rPr kumimoji="1" lang="ja-JP" altLang="ja-JP" sz="1000">
              <a:solidFill>
                <a:schemeClr val="dk1"/>
              </a:solidFill>
              <a:effectLst/>
              <a:latin typeface="+mn-lt"/>
              <a:ea typeface="+mn-ea"/>
              <a:cs typeface="+mn-cs"/>
            </a:rPr>
            <a:t>●教育費　</a:t>
          </a:r>
          <a:r>
            <a:rPr kumimoji="1" lang="ja-JP" altLang="en-US" sz="1000">
              <a:solidFill>
                <a:schemeClr val="dk1"/>
              </a:solidFill>
              <a:effectLst/>
              <a:latin typeface="+mn-lt"/>
              <a:ea typeface="+mn-ea"/>
              <a:cs typeface="+mn-cs"/>
            </a:rPr>
            <a:t>公立学校施設整備に係る経費</a:t>
          </a:r>
          <a:r>
            <a:rPr kumimoji="1" lang="ja-JP" altLang="ja-JP" sz="1000">
              <a:solidFill>
                <a:schemeClr val="dk1"/>
              </a:solidFill>
              <a:effectLst/>
              <a:latin typeface="+mn-lt"/>
              <a:ea typeface="+mn-ea"/>
              <a:cs typeface="+mn-cs"/>
            </a:rPr>
            <a:t>や</a:t>
          </a:r>
          <a:r>
            <a:rPr kumimoji="1" lang="ja-JP" altLang="en-US" sz="1000">
              <a:solidFill>
                <a:schemeClr val="dk1"/>
              </a:solidFill>
              <a:effectLst/>
              <a:latin typeface="+mn-lt"/>
              <a:ea typeface="+mn-ea"/>
              <a:cs typeface="+mn-cs"/>
            </a:rPr>
            <a:t>体育施設の整備に係る経費の</a:t>
          </a:r>
          <a:r>
            <a:rPr kumimoji="1" lang="ja-JP" altLang="ja-JP" sz="1000">
              <a:solidFill>
                <a:schemeClr val="dk1"/>
              </a:solidFill>
              <a:effectLst/>
              <a:latin typeface="+mn-lt"/>
              <a:ea typeface="+mn-ea"/>
              <a:cs typeface="+mn-cs"/>
            </a:rPr>
            <a:t>減により前年度と比べ減となり、類似団体平均より低い水準にある。今後も通常事業の精査等を行い事業費抑制に努める。</a:t>
          </a:r>
          <a:endParaRPr lang="ja-JP" altLang="ja-JP" sz="1000">
            <a:effectLst/>
          </a:endParaRPr>
        </a:p>
        <a:p>
          <a:r>
            <a:rPr kumimoji="1" lang="ja-JP" altLang="ja-JP" sz="1000">
              <a:solidFill>
                <a:schemeClr val="dk1"/>
              </a:solidFill>
              <a:effectLst/>
              <a:latin typeface="+mn-lt"/>
              <a:ea typeface="+mn-ea"/>
              <a:cs typeface="+mn-cs"/>
            </a:rPr>
            <a:t>●災害復旧費　平成</a:t>
          </a:r>
          <a:r>
            <a:rPr kumimoji="1" lang="en-US" altLang="ja-JP" sz="1000">
              <a:solidFill>
                <a:schemeClr val="dk1"/>
              </a:solidFill>
              <a:effectLst/>
              <a:latin typeface="+mn-lt"/>
              <a:ea typeface="+mn-ea"/>
              <a:cs typeface="+mn-cs"/>
            </a:rPr>
            <a:t>29</a:t>
          </a:r>
          <a:r>
            <a:rPr kumimoji="1" lang="ja-JP" altLang="ja-JP" sz="1000">
              <a:solidFill>
                <a:schemeClr val="dk1"/>
              </a:solidFill>
              <a:effectLst/>
              <a:latin typeface="+mn-lt"/>
              <a:ea typeface="+mn-ea"/>
              <a:cs typeface="+mn-cs"/>
            </a:rPr>
            <a:t>年</a:t>
          </a:r>
          <a:r>
            <a:rPr kumimoji="1" lang="en-US" altLang="ja-JP" sz="1000">
              <a:solidFill>
                <a:schemeClr val="dk1"/>
              </a:solidFill>
              <a:effectLst/>
              <a:latin typeface="+mn-lt"/>
              <a:ea typeface="+mn-ea"/>
              <a:cs typeface="+mn-cs"/>
            </a:rPr>
            <a:t>7</a:t>
          </a:r>
          <a:r>
            <a:rPr kumimoji="1" lang="ja-JP" altLang="ja-JP" sz="1000">
              <a:solidFill>
                <a:schemeClr val="dk1"/>
              </a:solidFill>
              <a:effectLst/>
              <a:latin typeface="+mn-lt"/>
              <a:ea typeface="+mn-ea"/>
              <a:cs typeface="+mn-cs"/>
            </a:rPr>
            <a:t>月九州北部豪雨以降、</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年続けて豪雨災害が発生し、多額の災害復旧事業費が必要となっている。今後も災害復旧事業が継続していくため、復旧が完了するまで大きく減となる見込みは少ない。</a:t>
          </a:r>
          <a:endParaRPr lang="ja-JP" altLang="ja-JP" sz="10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80">
              <a:solidFill>
                <a:schemeClr val="dk1"/>
              </a:solidFill>
              <a:effectLst/>
              <a:latin typeface="+mn-lt"/>
              <a:ea typeface="+mn-ea"/>
              <a:cs typeface="+mn-cs"/>
            </a:rPr>
            <a:t>　財政調整基金については取崩を行わず積立のみを行った。残高は前年と比べ</a:t>
          </a:r>
          <a:r>
            <a:rPr kumimoji="1" lang="en-US" altLang="ja-JP" sz="980">
              <a:solidFill>
                <a:schemeClr val="dk1"/>
              </a:solidFill>
              <a:effectLst/>
              <a:latin typeface="+mn-lt"/>
              <a:ea typeface="+mn-ea"/>
              <a:cs typeface="+mn-cs"/>
            </a:rPr>
            <a:t>0.23</a:t>
          </a:r>
          <a:r>
            <a:rPr kumimoji="1" lang="ja-JP" altLang="ja-JP" sz="980">
              <a:solidFill>
                <a:schemeClr val="dk1"/>
              </a:solidFill>
              <a:effectLst/>
              <a:latin typeface="+mn-lt"/>
              <a:ea typeface="+mn-ea"/>
              <a:cs typeface="+mn-cs"/>
            </a:rPr>
            <a:t>億円増の</a:t>
          </a:r>
          <a:r>
            <a:rPr kumimoji="1" lang="en-US" altLang="ja-JP" sz="980">
              <a:solidFill>
                <a:schemeClr val="dk1"/>
              </a:solidFill>
              <a:effectLst/>
              <a:latin typeface="+mn-lt"/>
              <a:ea typeface="+mn-ea"/>
              <a:cs typeface="+mn-cs"/>
            </a:rPr>
            <a:t>43.6</a:t>
          </a:r>
          <a:r>
            <a:rPr kumimoji="1" lang="ja-JP" altLang="ja-JP" sz="980">
              <a:solidFill>
                <a:schemeClr val="dk1"/>
              </a:solidFill>
              <a:effectLst/>
              <a:latin typeface="+mn-lt"/>
              <a:ea typeface="+mn-ea"/>
              <a:cs typeface="+mn-cs"/>
            </a:rPr>
            <a:t>億円、標準財政規模比では</a:t>
          </a:r>
          <a:r>
            <a:rPr kumimoji="1" lang="en-US" altLang="ja-JP" sz="980">
              <a:solidFill>
                <a:schemeClr val="dk1"/>
              </a:solidFill>
              <a:effectLst/>
              <a:latin typeface="+mn-lt"/>
              <a:ea typeface="+mn-ea"/>
              <a:cs typeface="+mn-cs"/>
            </a:rPr>
            <a:t>0.99</a:t>
          </a:r>
          <a:r>
            <a:rPr kumimoji="1" lang="ja-JP" altLang="ja-JP" sz="980">
              <a:solidFill>
                <a:schemeClr val="dk1"/>
              </a:solidFill>
              <a:effectLst/>
              <a:latin typeface="+mn-lt"/>
              <a:ea typeface="+mn-ea"/>
              <a:cs typeface="+mn-cs"/>
            </a:rPr>
            <a:t>ポイント</a:t>
          </a:r>
          <a:r>
            <a:rPr kumimoji="1" lang="ja-JP" altLang="en-US" sz="980">
              <a:solidFill>
                <a:schemeClr val="dk1"/>
              </a:solidFill>
              <a:effectLst/>
              <a:latin typeface="+mn-lt"/>
              <a:ea typeface="+mn-ea"/>
              <a:cs typeface="+mn-cs"/>
            </a:rPr>
            <a:t>増</a:t>
          </a:r>
          <a:r>
            <a:rPr kumimoji="1" lang="ja-JP" altLang="ja-JP" sz="980">
              <a:solidFill>
                <a:schemeClr val="dk1"/>
              </a:solidFill>
              <a:effectLst/>
              <a:latin typeface="+mn-lt"/>
              <a:ea typeface="+mn-ea"/>
              <a:cs typeface="+mn-cs"/>
            </a:rPr>
            <a:t>の</a:t>
          </a:r>
          <a:r>
            <a:rPr kumimoji="1" lang="en-US" altLang="ja-JP" sz="980">
              <a:solidFill>
                <a:schemeClr val="dk1"/>
              </a:solidFill>
              <a:effectLst/>
              <a:latin typeface="+mn-lt"/>
              <a:ea typeface="+mn-ea"/>
              <a:cs typeface="+mn-cs"/>
            </a:rPr>
            <a:t>28.01</a:t>
          </a:r>
          <a:r>
            <a:rPr kumimoji="1" lang="ja-JP" altLang="ja-JP" sz="980">
              <a:solidFill>
                <a:schemeClr val="dk1"/>
              </a:solidFill>
              <a:effectLst/>
              <a:latin typeface="+mn-lt"/>
              <a:ea typeface="+mn-ea"/>
              <a:cs typeface="+mn-cs"/>
            </a:rPr>
            <a:t>％となっている。</a:t>
          </a:r>
          <a:endParaRPr lang="ja-JP" altLang="ja-JP" sz="980">
            <a:effectLst/>
          </a:endParaRPr>
        </a:p>
        <a:p>
          <a:r>
            <a:rPr kumimoji="1" lang="ja-JP" altLang="ja-JP" sz="980">
              <a:solidFill>
                <a:schemeClr val="dk1"/>
              </a:solidFill>
              <a:effectLst/>
              <a:latin typeface="+mn-lt"/>
              <a:ea typeface="+mn-ea"/>
              <a:cs typeface="+mn-cs"/>
            </a:rPr>
            <a:t>　実質収支額の標準財政規模比は、前年度と比較し</a:t>
          </a:r>
          <a:r>
            <a:rPr kumimoji="1" lang="en-US" altLang="ja-JP" sz="980">
              <a:solidFill>
                <a:schemeClr val="dk1"/>
              </a:solidFill>
              <a:effectLst/>
              <a:latin typeface="+mn-lt"/>
              <a:ea typeface="+mn-ea"/>
              <a:cs typeface="+mn-cs"/>
            </a:rPr>
            <a:t>0.69</a:t>
          </a:r>
          <a:r>
            <a:rPr kumimoji="1" lang="ja-JP" altLang="ja-JP" sz="980">
              <a:solidFill>
                <a:schemeClr val="dk1"/>
              </a:solidFill>
              <a:effectLst/>
              <a:latin typeface="+mn-lt"/>
              <a:ea typeface="+mn-ea"/>
              <a:cs typeface="+mn-cs"/>
            </a:rPr>
            <a:t>ポイント</a:t>
          </a:r>
          <a:r>
            <a:rPr kumimoji="1" lang="ja-JP" altLang="en-US" sz="980">
              <a:solidFill>
                <a:schemeClr val="dk1"/>
              </a:solidFill>
              <a:effectLst/>
              <a:latin typeface="+mn-lt"/>
              <a:ea typeface="+mn-ea"/>
              <a:cs typeface="+mn-cs"/>
            </a:rPr>
            <a:t>増</a:t>
          </a:r>
          <a:r>
            <a:rPr kumimoji="1" lang="ja-JP" altLang="ja-JP" sz="980">
              <a:solidFill>
                <a:schemeClr val="dk1"/>
              </a:solidFill>
              <a:effectLst/>
              <a:latin typeface="+mn-lt"/>
              <a:ea typeface="+mn-ea"/>
              <a:cs typeface="+mn-cs"/>
            </a:rPr>
            <a:t>の</a:t>
          </a:r>
          <a:r>
            <a:rPr kumimoji="1" lang="en-US" altLang="ja-JP" sz="980">
              <a:solidFill>
                <a:schemeClr val="dk1"/>
              </a:solidFill>
              <a:effectLst/>
              <a:latin typeface="+mn-lt"/>
              <a:ea typeface="+mn-ea"/>
              <a:cs typeface="+mn-cs"/>
            </a:rPr>
            <a:t>6.66</a:t>
          </a:r>
          <a:r>
            <a:rPr kumimoji="1" lang="ja-JP" altLang="ja-JP" sz="980">
              <a:solidFill>
                <a:schemeClr val="dk1"/>
              </a:solidFill>
              <a:effectLst/>
              <a:latin typeface="+mn-lt"/>
              <a:ea typeface="+mn-ea"/>
              <a:cs typeface="+mn-cs"/>
            </a:rPr>
            <a:t>％であ</a:t>
          </a:r>
          <a:r>
            <a:rPr kumimoji="1" lang="ja-JP" altLang="en-US" sz="980">
              <a:solidFill>
                <a:schemeClr val="dk1"/>
              </a:solidFill>
              <a:effectLst/>
              <a:latin typeface="+mn-lt"/>
              <a:ea typeface="+mn-ea"/>
              <a:cs typeface="+mn-cs"/>
            </a:rPr>
            <a:t>り</a:t>
          </a:r>
          <a:r>
            <a:rPr kumimoji="1" lang="ja-JP" altLang="ja-JP" sz="980">
              <a:solidFill>
                <a:schemeClr val="dk1"/>
              </a:solidFill>
              <a:effectLst/>
              <a:latin typeface="+mn-lt"/>
              <a:ea typeface="+mn-ea"/>
              <a:cs typeface="+mn-cs"/>
            </a:rPr>
            <a:t>、財政調整基金積立や繰上償還をしたため実質単年度収支については、</a:t>
          </a:r>
          <a:r>
            <a:rPr kumimoji="1" lang="en-US" altLang="ja-JP" sz="980">
              <a:solidFill>
                <a:schemeClr val="dk1"/>
              </a:solidFill>
              <a:effectLst/>
              <a:latin typeface="+mn-lt"/>
              <a:ea typeface="+mn-ea"/>
              <a:cs typeface="+mn-cs"/>
            </a:rPr>
            <a:t>0.43</a:t>
          </a:r>
          <a:r>
            <a:rPr kumimoji="1" lang="ja-JP" altLang="ja-JP" sz="980">
              <a:solidFill>
                <a:schemeClr val="dk1"/>
              </a:solidFill>
              <a:effectLst/>
              <a:latin typeface="+mn-lt"/>
              <a:ea typeface="+mn-ea"/>
              <a:cs typeface="+mn-cs"/>
            </a:rPr>
            <a:t>ポイント増の</a:t>
          </a:r>
          <a:r>
            <a:rPr kumimoji="1" lang="en-US" altLang="ja-JP" sz="980">
              <a:solidFill>
                <a:schemeClr val="dk1"/>
              </a:solidFill>
              <a:effectLst/>
              <a:latin typeface="+mn-lt"/>
              <a:ea typeface="+mn-ea"/>
              <a:cs typeface="+mn-cs"/>
            </a:rPr>
            <a:t>9.78</a:t>
          </a:r>
          <a:r>
            <a:rPr kumimoji="1" lang="ja-JP" altLang="ja-JP" sz="980">
              <a:solidFill>
                <a:schemeClr val="dk1"/>
              </a:solidFill>
              <a:effectLst/>
              <a:latin typeface="+mn-lt"/>
              <a:ea typeface="+mn-ea"/>
              <a:cs typeface="+mn-cs"/>
            </a:rPr>
            <a:t>％となっている。</a:t>
          </a:r>
          <a:endParaRPr lang="ja-JP" altLang="ja-JP" sz="980">
            <a:effectLst/>
          </a:endParaRPr>
        </a:p>
        <a:p>
          <a:r>
            <a:rPr kumimoji="1" lang="ja-JP" altLang="ja-JP" sz="980">
              <a:solidFill>
                <a:schemeClr val="dk1"/>
              </a:solidFill>
              <a:effectLst/>
              <a:latin typeface="+mn-lt"/>
              <a:ea typeface="+mn-ea"/>
              <a:cs typeface="+mn-cs"/>
            </a:rPr>
            <a:t>　今後は特別交付税の減収見込み、災害復旧事業の継続により、財政調整基金の取崩しが必要と考えられるため、事業精査による歳出抑制や国県補助金等の歳入確保に努め、健全な財政運営を図っていく。</a:t>
          </a:r>
          <a:endParaRPr lang="ja-JP" altLang="ja-JP" sz="98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　国民健康保険特別会計（事業勘定）が医療費の削減・抑制や国保税の収納対策等により</a:t>
          </a:r>
          <a:r>
            <a:rPr kumimoji="1" lang="ja-JP" altLang="en-US" sz="1100">
              <a:solidFill>
                <a:schemeClr val="dk1"/>
              </a:solidFill>
              <a:effectLst/>
              <a:latin typeface="+mn-lt"/>
              <a:ea typeface="+mn-ea"/>
              <a:cs typeface="+mn-cs"/>
            </a:rPr>
            <a:t>前々年度</a:t>
          </a:r>
          <a:r>
            <a:rPr kumimoji="1" lang="ja-JP" altLang="ja-JP" sz="1100">
              <a:solidFill>
                <a:schemeClr val="dk1"/>
              </a:solidFill>
              <a:effectLst/>
              <a:latin typeface="+mn-lt"/>
              <a:ea typeface="+mn-ea"/>
              <a:cs typeface="+mn-cs"/>
            </a:rPr>
            <a:t>から黒字化し、今年度も特別会計は全て黒字運営となっている。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高齢化に伴う医療費等の歳出増加が懸念されるため、黒字の特別会計についても徴収率の向上や、更なる健康づくり事業や介護予防事業などによる歳出抑制対策の強化を行う必要がある。</a:t>
          </a:r>
          <a:endParaRPr lang="ja-JP" altLang="ja-JP" sz="1400">
            <a:effectLst/>
          </a:endParaRPr>
        </a:p>
        <a:p>
          <a:pPr eaLnBrk="1" fontAlgn="auto" latinLnBrk="0" hangingPunct="1"/>
          <a:r>
            <a:rPr lang="ja-JP" altLang="ja-JP" sz="1100">
              <a:solidFill>
                <a:schemeClr val="dk1"/>
              </a:solidFill>
              <a:effectLst/>
              <a:latin typeface="+mn-lt"/>
              <a:ea typeface="+mn-ea"/>
              <a:cs typeface="+mn-cs"/>
            </a:rPr>
            <a:t>　</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opLeftCell="T1" zoomScale="85" zoomScaleNormal="85" workbookViewId="0">
      <selection activeCell="AU9" sqref="AU9:AX9"/>
    </sheetView>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82</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83</v>
      </c>
      <c r="C2" s="182"/>
      <c r="D2" s="183"/>
    </row>
    <row r="3" spans="1:119" ht="18.75" customHeight="1" thickBot="1" x14ac:dyDescent="0.2">
      <c r="A3" s="181"/>
      <c r="B3" s="592" t="s">
        <v>84</v>
      </c>
      <c r="C3" s="593"/>
      <c r="D3" s="593"/>
      <c r="E3" s="594"/>
      <c r="F3" s="594"/>
      <c r="G3" s="594"/>
      <c r="H3" s="594"/>
      <c r="I3" s="594"/>
      <c r="J3" s="594"/>
      <c r="K3" s="594"/>
      <c r="L3" s="594" t="s">
        <v>85</v>
      </c>
      <c r="M3" s="594"/>
      <c r="N3" s="594"/>
      <c r="O3" s="594"/>
      <c r="P3" s="594"/>
      <c r="Q3" s="594"/>
      <c r="R3" s="597"/>
      <c r="S3" s="597"/>
      <c r="T3" s="597"/>
      <c r="U3" s="597"/>
      <c r="V3" s="598"/>
      <c r="W3" s="488" t="s">
        <v>86</v>
      </c>
      <c r="X3" s="489"/>
      <c r="Y3" s="489"/>
      <c r="Z3" s="489"/>
      <c r="AA3" s="489"/>
      <c r="AB3" s="593"/>
      <c r="AC3" s="597" t="s">
        <v>87</v>
      </c>
      <c r="AD3" s="489"/>
      <c r="AE3" s="489"/>
      <c r="AF3" s="489"/>
      <c r="AG3" s="489"/>
      <c r="AH3" s="489"/>
      <c r="AI3" s="489"/>
      <c r="AJ3" s="489"/>
      <c r="AK3" s="489"/>
      <c r="AL3" s="559"/>
      <c r="AM3" s="488" t="s">
        <v>88</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89</v>
      </c>
      <c r="BO3" s="489"/>
      <c r="BP3" s="489"/>
      <c r="BQ3" s="489"/>
      <c r="BR3" s="489"/>
      <c r="BS3" s="489"/>
      <c r="BT3" s="489"/>
      <c r="BU3" s="559"/>
      <c r="BV3" s="488" t="s">
        <v>90</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91</v>
      </c>
      <c r="CU3" s="489"/>
      <c r="CV3" s="489"/>
      <c r="CW3" s="489"/>
      <c r="CX3" s="489"/>
      <c r="CY3" s="489"/>
      <c r="CZ3" s="489"/>
      <c r="DA3" s="559"/>
      <c r="DB3" s="488" t="s">
        <v>92</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93</v>
      </c>
      <c r="AZ4" s="446"/>
      <c r="BA4" s="446"/>
      <c r="BB4" s="446"/>
      <c r="BC4" s="446"/>
      <c r="BD4" s="446"/>
      <c r="BE4" s="446"/>
      <c r="BF4" s="446"/>
      <c r="BG4" s="446"/>
      <c r="BH4" s="446"/>
      <c r="BI4" s="446"/>
      <c r="BJ4" s="446"/>
      <c r="BK4" s="446"/>
      <c r="BL4" s="446"/>
      <c r="BM4" s="447"/>
      <c r="BN4" s="448">
        <v>38660000</v>
      </c>
      <c r="BO4" s="449"/>
      <c r="BP4" s="449"/>
      <c r="BQ4" s="449"/>
      <c r="BR4" s="449"/>
      <c r="BS4" s="449"/>
      <c r="BT4" s="449"/>
      <c r="BU4" s="450"/>
      <c r="BV4" s="448">
        <v>42420072</v>
      </c>
      <c r="BW4" s="449"/>
      <c r="BX4" s="449"/>
      <c r="BY4" s="449"/>
      <c r="BZ4" s="449"/>
      <c r="CA4" s="449"/>
      <c r="CB4" s="449"/>
      <c r="CC4" s="450"/>
      <c r="CD4" s="585" t="s">
        <v>94</v>
      </c>
      <c r="CE4" s="586"/>
      <c r="CF4" s="586"/>
      <c r="CG4" s="586"/>
      <c r="CH4" s="586"/>
      <c r="CI4" s="586"/>
      <c r="CJ4" s="586"/>
      <c r="CK4" s="586"/>
      <c r="CL4" s="586"/>
      <c r="CM4" s="586"/>
      <c r="CN4" s="586"/>
      <c r="CO4" s="586"/>
      <c r="CP4" s="586"/>
      <c r="CQ4" s="586"/>
      <c r="CR4" s="586"/>
      <c r="CS4" s="587"/>
      <c r="CT4" s="588">
        <v>6.7</v>
      </c>
      <c r="CU4" s="589"/>
      <c r="CV4" s="589"/>
      <c r="CW4" s="589"/>
      <c r="CX4" s="589"/>
      <c r="CY4" s="589"/>
      <c r="CZ4" s="589"/>
      <c r="DA4" s="590"/>
      <c r="DB4" s="588">
        <v>6</v>
      </c>
      <c r="DC4" s="589"/>
      <c r="DD4" s="589"/>
      <c r="DE4" s="589"/>
      <c r="DF4" s="589"/>
      <c r="DG4" s="589"/>
      <c r="DH4" s="589"/>
      <c r="DI4" s="590"/>
    </row>
    <row r="5" spans="1:119" ht="18.75" customHeight="1" x14ac:dyDescent="0.15">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95</v>
      </c>
      <c r="AN5" s="376"/>
      <c r="AO5" s="376"/>
      <c r="AP5" s="376"/>
      <c r="AQ5" s="376"/>
      <c r="AR5" s="376"/>
      <c r="AS5" s="376"/>
      <c r="AT5" s="377"/>
      <c r="AU5" s="477" t="s">
        <v>96</v>
      </c>
      <c r="AV5" s="478"/>
      <c r="AW5" s="478"/>
      <c r="AX5" s="478"/>
      <c r="AY5" s="433" t="s">
        <v>97</v>
      </c>
      <c r="AZ5" s="434"/>
      <c r="BA5" s="434"/>
      <c r="BB5" s="434"/>
      <c r="BC5" s="434"/>
      <c r="BD5" s="434"/>
      <c r="BE5" s="434"/>
      <c r="BF5" s="434"/>
      <c r="BG5" s="434"/>
      <c r="BH5" s="434"/>
      <c r="BI5" s="434"/>
      <c r="BJ5" s="434"/>
      <c r="BK5" s="434"/>
      <c r="BL5" s="434"/>
      <c r="BM5" s="435"/>
      <c r="BN5" s="419">
        <v>37319467</v>
      </c>
      <c r="BO5" s="420"/>
      <c r="BP5" s="420"/>
      <c r="BQ5" s="420"/>
      <c r="BR5" s="420"/>
      <c r="BS5" s="420"/>
      <c r="BT5" s="420"/>
      <c r="BU5" s="421"/>
      <c r="BV5" s="419">
        <v>40707843</v>
      </c>
      <c r="BW5" s="420"/>
      <c r="BX5" s="420"/>
      <c r="BY5" s="420"/>
      <c r="BZ5" s="420"/>
      <c r="CA5" s="420"/>
      <c r="CB5" s="420"/>
      <c r="CC5" s="421"/>
      <c r="CD5" s="459" t="s">
        <v>98</v>
      </c>
      <c r="CE5" s="379"/>
      <c r="CF5" s="379"/>
      <c r="CG5" s="379"/>
      <c r="CH5" s="379"/>
      <c r="CI5" s="379"/>
      <c r="CJ5" s="379"/>
      <c r="CK5" s="379"/>
      <c r="CL5" s="379"/>
      <c r="CM5" s="379"/>
      <c r="CN5" s="379"/>
      <c r="CO5" s="379"/>
      <c r="CP5" s="379"/>
      <c r="CQ5" s="379"/>
      <c r="CR5" s="379"/>
      <c r="CS5" s="460"/>
      <c r="CT5" s="416">
        <v>92.2</v>
      </c>
      <c r="CU5" s="417"/>
      <c r="CV5" s="417"/>
      <c r="CW5" s="417"/>
      <c r="CX5" s="417"/>
      <c r="CY5" s="417"/>
      <c r="CZ5" s="417"/>
      <c r="DA5" s="418"/>
      <c r="DB5" s="416">
        <v>86.3</v>
      </c>
      <c r="DC5" s="417"/>
      <c r="DD5" s="417"/>
      <c r="DE5" s="417"/>
      <c r="DF5" s="417"/>
      <c r="DG5" s="417"/>
      <c r="DH5" s="417"/>
      <c r="DI5" s="418"/>
    </row>
    <row r="6" spans="1:119" ht="18.75" customHeight="1" x14ac:dyDescent="0.15">
      <c r="A6" s="181"/>
      <c r="B6" s="565" t="s">
        <v>99</v>
      </c>
      <c r="C6" s="406"/>
      <c r="D6" s="406"/>
      <c r="E6" s="566"/>
      <c r="F6" s="566"/>
      <c r="G6" s="566"/>
      <c r="H6" s="566"/>
      <c r="I6" s="566"/>
      <c r="J6" s="566"/>
      <c r="K6" s="566"/>
      <c r="L6" s="566" t="s">
        <v>100</v>
      </c>
      <c r="M6" s="566"/>
      <c r="N6" s="566"/>
      <c r="O6" s="566"/>
      <c r="P6" s="566"/>
      <c r="Q6" s="566"/>
      <c r="R6" s="404"/>
      <c r="S6" s="404"/>
      <c r="T6" s="404"/>
      <c r="U6" s="404"/>
      <c r="V6" s="572"/>
      <c r="W6" s="509" t="s">
        <v>101</v>
      </c>
      <c r="X6" s="405"/>
      <c r="Y6" s="405"/>
      <c r="Z6" s="405"/>
      <c r="AA6" s="405"/>
      <c r="AB6" s="406"/>
      <c r="AC6" s="577" t="s">
        <v>102</v>
      </c>
      <c r="AD6" s="578"/>
      <c r="AE6" s="578"/>
      <c r="AF6" s="578"/>
      <c r="AG6" s="578"/>
      <c r="AH6" s="578"/>
      <c r="AI6" s="578"/>
      <c r="AJ6" s="578"/>
      <c r="AK6" s="578"/>
      <c r="AL6" s="579"/>
      <c r="AM6" s="476" t="s">
        <v>103</v>
      </c>
      <c r="AN6" s="376"/>
      <c r="AO6" s="376"/>
      <c r="AP6" s="376"/>
      <c r="AQ6" s="376"/>
      <c r="AR6" s="376"/>
      <c r="AS6" s="376"/>
      <c r="AT6" s="377"/>
      <c r="AU6" s="477" t="s">
        <v>104</v>
      </c>
      <c r="AV6" s="478"/>
      <c r="AW6" s="478"/>
      <c r="AX6" s="478"/>
      <c r="AY6" s="433" t="s">
        <v>105</v>
      </c>
      <c r="AZ6" s="434"/>
      <c r="BA6" s="434"/>
      <c r="BB6" s="434"/>
      <c r="BC6" s="434"/>
      <c r="BD6" s="434"/>
      <c r="BE6" s="434"/>
      <c r="BF6" s="434"/>
      <c r="BG6" s="434"/>
      <c r="BH6" s="434"/>
      <c r="BI6" s="434"/>
      <c r="BJ6" s="434"/>
      <c r="BK6" s="434"/>
      <c r="BL6" s="434"/>
      <c r="BM6" s="435"/>
      <c r="BN6" s="419">
        <v>1340533</v>
      </c>
      <c r="BO6" s="420"/>
      <c r="BP6" s="420"/>
      <c r="BQ6" s="420"/>
      <c r="BR6" s="420"/>
      <c r="BS6" s="420"/>
      <c r="BT6" s="420"/>
      <c r="BU6" s="421"/>
      <c r="BV6" s="419">
        <v>1712229</v>
      </c>
      <c r="BW6" s="420"/>
      <c r="BX6" s="420"/>
      <c r="BY6" s="420"/>
      <c r="BZ6" s="420"/>
      <c r="CA6" s="420"/>
      <c r="CB6" s="420"/>
      <c r="CC6" s="421"/>
      <c r="CD6" s="459" t="s">
        <v>106</v>
      </c>
      <c r="CE6" s="379"/>
      <c r="CF6" s="379"/>
      <c r="CG6" s="379"/>
      <c r="CH6" s="379"/>
      <c r="CI6" s="379"/>
      <c r="CJ6" s="379"/>
      <c r="CK6" s="379"/>
      <c r="CL6" s="379"/>
      <c r="CM6" s="379"/>
      <c r="CN6" s="379"/>
      <c r="CO6" s="379"/>
      <c r="CP6" s="379"/>
      <c r="CQ6" s="379"/>
      <c r="CR6" s="379"/>
      <c r="CS6" s="460"/>
      <c r="CT6" s="562">
        <v>93.8</v>
      </c>
      <c r="CU6" s="563"/>
      <c r="CV6" s="563"/>
      <c r="CW6" s="563"/>
      <c r="CX6" s="563"/>
      <c r="CY6" s="563"/>
      <c r="CZ6" s="563"/>
      <c r="DA6" s="564"/>
      <c r="DB6" s="562">
        <v>91.4</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107</v>
      </c>
      <c r="AN7" s="376"/>
      <c r="AO7" s="376"/>
      <c r="AP7" s="376"/>
      <c r="AQ7" s="376"/>
      <c r="AR7" s="376"/>
      <c r="AS7" s="376"/>
      <c r="AT7" s="377"/>
      <c r="AU7" s="477" t="s">
        <v>96</v>
      </c>
      <c r="AV7" s="478"/>
      <c r="AW7" s="478"/>
      <c r="AX7" s="478"/>
      <c r="AY7" s="433" t="s">
        <v>108</v>
      </c>
      <c r="AZ7" s="434"/>
      <c r="BA7" s="434"/>
      <c r="BB7" s="434"/>
      <c r="BC7" s="434"/>
      <c r="BD7" s="434"/>
      <c r="BE7" s="434"/>
      <c r="BF7" s="434"/>
      <c r="BG7" s="434"/>
      <c r="BH7" s="434"/>
      <c r="BI7" s="434"/>
      <c r="BJ7" s="434"/>
      <c r="BK7" s="434"/>
      <c r="BL7" s="434"/>
      <c r="BM7" s="435"/>
      <c r="BN7" s="419">
        <v>304186</v>
      </c>
      <c r="BO7" s="420"/>
      <c r="BP7" s="420"/>
      <c r="BQ7" s="420"/>
      <c r="BR7" s="420"/>
      <c r="BS7" s="420"/>
      <c r="BT7" s="420"/>
      <c r="BU7" s="421"/>
      <c r="BV7" s="419">
        <v>753602</v>
      </c>
      <c r="BW7" s="420"/>
      <c r="BX7" s="420"/>
      <c r="BY7" s="420"/>
      <c r="BZ7" s="420"/>
      <c r="CA7" s="420"/>
      <c r="CB7" s="420"/>
      <c r="CC7" s="421"/>
      <c r="CD7" s="459" t="s">
        <v>109</v>
      </c>
      <c r="CE7" s="379"/>
      <c r="CF7" s="379"/>
      <c r="CG7" s="379"/>
      <c r="CH7" s="379"/>
      <c r="CI7" s="379"/>
      <c r="CJ7" s="379"/>
      <c r="CK7" s="379"/>
      <c r="CL7" s="379"/>
      <c r="CM7" s="379"/>
      <c r="CN7" s="379"/>
      <c r="CO7" s="379"/>
      <c r="CP7" s="379"/>
      <c r="CQ7" s="379"/>
      <c r="CR7" s="379"/>
      <c r="CS7" s="460"/>
      <c r="CT7" s="419">
        <v>15561287</v>
      </c>
      <c r="CU7" s="420"/>
      <c r="CV7" s="420"/>
      <c r="CW7" s="420"/>
      <c r="CX7" s="420"/>
      <c r="CY7" s="420"/>
      <c r="CZ7" s="420"/>
      <c r="DA7" s="421"/>
      <c r="DB7" s="419">
        <v>16044647</v>
      </c>
      <c r="DC7" s="420"/>
      <c r="DD7" s="420"/>
      <c r="DE7" s="420"/>
      <c r="DF7" s="420"/>
      <c r="DG7" s="420"/>
      <c r="DH7" s="420"/>
      <c r="DI7" s="421"/>
    </row>
    <row r="8" spans="1:119" ht="18.75" customHeight="1" thickBot="1" x14ac:dyDescent="0.2">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110</v>
      </c>
      <c r="AN8" s="376"/>
      <c r="AO8" s="376"/>
      <c r="AP8" s="376"/>
      <c r="AQ8" s="376"/>
      <c r="AR8" s="376"/>
      <c r="AS8" s="376"/>
      <c r="AT8" s="377"/>
      <c r="AU8" s="477" t="s">
        <v>111</v>
      </c>
      <c r="AV8" s="478"/>
      <c r="AW8" s="478"/>
      <c r="AX8" s="478"/>
      <c r="AY8" s="433" t="s">
        <v>112</v>
      </c>
      <c r="AZ8" s="434"/>
      <c r="BA8" s="434"/>
      <c r="BB8" s="434"/>
      <c r="BC8" s="434"/>
      <c r="BD8" s="434"/>
      <c r="BE8" s="434"/>
      <c r="BF8" s="434"/>
      <c r="BG8" s="434"/>
      <c r="BH8" s="434"/>
      <c r="BI8" s="434"/>
      <c r="BJ8" s="434"/>
      <c r="BK8" s="434"/>
      <c r="BL8" s="434"/>
      <c r="BM8" s="435"/>
      <c r="BN8" s="419">
        <v>1036347</v>
      </c>
      <c r="BO8" s="420"/>
      <c r="BP8" s="420"/>
      <c r="BQ8" s="420"/>
      <c r="BR8" s="420"/>
      <c r="BS8" s="420"/>
      <c r="BT8" s="420"/>
      <c r="BU8" s="421"/>
      <c r="BV8" s="419">
        <v>958627</v>
      </c>
      <c r="BW8" s="420"/>
      <c r="BX8" s="420"/>
      <c r="BY8" s="420"/>
      <c r="BZ8" s="420"/>
      <c r="CA8" s="420"/>
      <c r="CB8" s="420"/>
      <c r="CC8" s="421"/>
      <c r="CD8" s="459" t="s">
        <v>113</v>
      </c>
      <c r="CE8" s="379"/>
      <c r="CF8" s="379"/>
      <c r="CG8" s="379"/>
      <c r="CH8" s="379"/>
      <c r="CI8" s="379"/>
      <c r="CJ8" s="379"/>
      <c r="CK8" s="379"/>
      <c r="CL8" s="379"/>
      <c r="CM8" s="379"/>
      <c r="CN8" s="379"/>
      <c r="CO8" s="379"/>
      <c r="CP8" s="379"/>
      <c r="CQ8" s="379"/>
      <c r="CR8" s="379"/>
      <c r="CS8" s="460"/>
      <c r="CT8" s="522">
        <v>0.51</v>
      </c>
      <c r="CU8" s="523"/>
      <c r="CV8" s="523"/>
      <c r="CW8" s="523"/>
      <c r="CX8" s="523"/>
      <c r="CY8" s="523"/>
      <c r="CZ8" s="523"/>
      <c r="DA8" s="524"/>
      <c r="DB8" s="522">
        <v>0.52</v>
      </c>
      <c r="DC8" s="523"/>
      <c r="DD8" s="523"/>
      <c r="DE8" s="523"/>
      <c r="DF8" s="523"/>
      <c r="DG8" s="523"/>
      <c r="DH8" s="523"/>
      <c r="DI8" s="524"/>
    </row>
    <row r="9" spans="1:119" ht="18.75" customHeight="1" thickBot="1" x14ac:dyDescent="0.2">
      <c r="A9" s="181"/>
      <c r="B9" s="551" t="s">
        <v>114</v>
      </c>
      <c r="C9" s="552"/>
      <c r="D9" s="552"/>
      <c r="E9" s="552"/>
      <c r="F9" s="552"/>
      <c r="G9" s="552"/>
      <c r="H9" s="552"/>
      <c r="I9" s="552"/>
      <c r="J9" s="552"/>
      <c r="K9" s="470"/>
      <c r="L9" s="553" t="s">
        <v>115</v>
      </c>
      <c r="M9" s="554"/>
      <c r="N9" s="554"/>
      <c r="O9" s="554"/>
      <c r="P9" s="554"/>
      <c r="Q9" s="555"/>
      <c r="R9" s="556">
        <v>50273</v>
      </c>
      <c r="S9" s="557"/>
      <c r="T9" s="557"/>
      <c r="U9" s="557"/>
      <c r="V9" s="558"/>
      <c r="W9" s="488" t="s">
        <v>116</v>
      </c>
      <c r="X9" s="489"/>
      <c r="Y9" s="489"/>
      <c r="Z9" s="489"/>
      <c r="AA9" s="489"/>
      <c r="AB9" s="489"/>
      <c r="AC9" s="489"/>
      <c r="AD9" s="489"/>
      <c r="AE9" s="489"/>
      <c r="AF9" s="489"/>
      <c r="AG9" s="489"/>
      <c r="AH9" s="489"/>
      <c r="AI9" s="489"/>
      <c r="AJ9" s="489"/>
      <c r="AK9" s="489"/>
      <c r="AL9" s="559"/>
      <c r="AM9" s="476" t="s">
        <v>117</v>
      </c>
      <c r="AN9" s="376"/>
      <c r="AO9" s="376"/>
      <c r="AP9" s="376"/>
      <c r="AQ9" s="376"/>
      <c r="AR9" s="376"/>
      <c r="AS9" s="376"/>
      <c r="AT9" s="377"/>
      <c r="AU9" s="477" t="s">
        <v>96</v>
      </c>
      <c r="AV9" s="478"/>
      <c r="AW9" s="478"/>
      <c r="AX9" s="478"/>
      <c r="AY9" s="433" t="s">
        <v>118</v>
      </c>
      <c r="AZ9" s="434"/>
      <c r="BA9" s="434"/>
      <c r="BB9" s="434"/>
      <c r="BC9" s="434"/>
      <c r="BD9" s="434"/>
      <c r="BE9" s="434"/>
      <c r="BF9" s="434"/>
      <c r="BG9" s="434"/>
      <c r="BH9" s="434"/>
      <c r="BI9" s="434"/>
      <c r="BJ9" s="434"/>
      <c r="BK9" s="434"/>
      <c r="BL9" s="434"/>
      <c r="BM9" s="435"/>
      <c r="BN9" s="419">
        <v>77720</v>
      </c>
      <c r="BO9" s="420"/>
      <c r="BP9" s="420"/>
      <c r="BQ9" s="420"/>
      <c r="BR9" s="420"/>
      <c r="BS9" s="420"/>
      <c r="BT9" s="420"/>
      <c r="BU9" s="421"/>
      <c r="BV9" s="419">
        <v>-4360</v>
      </c>
      <c r="BW9" s="420"/>
      <c r="BX9" s="420"/>
      <c r="BY9" s="420"/>
      <c r="BZ9" s="420"/>
      <c r="CA9" s="420"/>
      <c r="CB9" s="420"/>
      <c r="CC9" s="421"/>
      <c r="CD9" s="459" t="s">
        <v>119</v>
      </c>
      <c r="CE9" s="379"/>
      <c r="CF9" s="379"/>
      <c r="CG9" s="379"/>
      <c r="CH9" s="379"/>
      <c r="CI9" s="379"/>
      <c r="CJ9" s="379"/>
      <c r="CK9" s="379"/>
      <c r="CL9" s="379"/>
      <c r="CM9" s="379"/>
      <c r="CN9" s="379"/>
      <c r="CO9" s="379"/>
      <c r="CP9" s="379"/>
      <c r="CQ9" s="379"/>
      <c r="CR9" s="379"/>
      <c r="CS9" s="460"/>
      <c r="CT9" s="416">
        <v>21</v>
      </c>
      <c r="CU9" s="417"/>
      <c r="CV9" s="417"/>
      <c r="CW9" s="417"/>
      <c r="CX9" s="417"/>
      <c r="CY9" s="417"/>
      <c r="CZ9" s="417"/>
      <c r="DA9" s="418"/>
      <c r="DB9" s="416">
        <v>20.8</v>
      </c>
      <c r="DC9" s="417"/>
      <c r="DD9" s="417"/>
      <c r="DE9" s="417"/>
      <c r="DF9" s="417"/>
      <c r="DG9" s="417"/>
      <c r="DH9" s="417"/>
      <c r="DI9" s="418"/>
    </row>
    <row r="10" spans="1:119" ht="18.75" customHeight="1" thickBot="1" x14ac:dyDescent="0.2">
      <c r="A10" s="181"/>
      <c r="B10" s="551"/>
      <c r="C10" s="552"/>
      <c r="D10" s="552"/>
      <c r="E10" s="552"/>
      <c r="F10" s="552"/>
      <c r="G10" s="552"/>
      <c r="H10" s="552"/>
      <c r="I10" s="552"/>
      <c r="J10" s="552"/>
      <c r="K10" s="470"/>
      <c r="L10" s="375" t="s">
        <v>120</v>
      </c>
      <c r="M10" s="376"/>
      <c r="N10" s="376"/>
      <c r="O10" s="376"/>
      <c r="P10" s="376"/>
      <c r="Q10" s="377"/>
      <c r="R10" s="372">
        <v>52444</v>
      </c>
      <c r="S10" s="373"/>
      <c r="T10" s="373"/>
      <c r="U10" s="373"/>
      <c r="V10" s="432"/>
      <c r="W10" s="560"/>
      <c r="X10" s="370"/>
      <c r="Y10" s="370"/>
      <c r="Z10" s="370"/>
      <c r="AA10" s="370"/>
      <c r="AB10" s="370"/>
      <c r="AC10" s="370"/>
      <c r="AD10" s="370"/>
      <c r="AE10" s="370"/>
      <c r="AF10" s="370"/>
      <c r="AG10" s="370"/>
      <c r="AH10" s="370"/>
      <c r="AI10" s="370"/>
      <c r="AJ10" s="370"/>
      <c r="AK10" s="370"/>
      <c r="AL10" s="561"/>
      <c r="AM10" s="476" t="s">
        <v>121</v>
      </c>
      <c r="AN10" s="376"/>
      <c r="AO10" s="376"/>
      <c r="AP10" s="376"/>
      <c r="AQ10" s="376"/>
      <c r="AR10" s="376"/>
      <c r="AS10" s="376"/>
      <c r="AT10" s="377"/>
      <c r="AU10" s="477" t="s">
        <v>122</v>
      </c>
      <c r="AV10" s="478"/>
      <c r="AW10" s="478"/>
      <c r="AX10" s="478"/>
      <c r="AY10" s="433" t="s">
        <v>123</v>
      </c>
      <c r="AZ10" s="434"/>
      <c r="BA10" s="434"/>
      <c r="BB10" s="434"/>
      <c r="BC10" s="434"/>
      <c r="BD10" s="434"/>
      <c r="BE10" s="434"/>
      <c r="BF10" s="434"/>
      <c r="BG10" s="434"/>
      <c r="BH10" s="434"/>
      <c r="BI10" s="434"/>
      <c r="BJ10" s="434"/>
      <c r="BK10" s="434"/>
      <c r="BL10" s="434"/>
      <c r="BM10" s="435"/>
      <c r="BN10" s="419">
        <v>23205</v>
      </c>
      <c r="BO10" s="420"/>
      <c r="BP10" s="420"/>
      <c r="BQ10" s="420"/>
      <c r="BR10" s="420"/>
      <c r="BS10" s="420"/>
      <c r="BT10" s="420"/>
      <c r="BU10" s="421"/>
      <c r="BV10" s="419">
        <v>23258</v>
      </c>
      <c r="BW10" s="420"/>
      <c r="BX10" s="420"/>
      <c r="BY10" s="420"/>
      <c r="BZ10" s="420"/>
      <c r="CA10" s="420"/>
      <c r="CB10" s="420"/>
      <c r="CC10" s="421"/>
      <c r="CD10" s="184" t="s">
        <v>124</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0"/>
      <c r="L11" s="380" t="s">
        <v>125</v>
      </c>
      <c r="M11" s="381"/>
      <c r="N11" s="381"/>
      <c r="O11" s="381"/>
      <c r="P11" s="381"/>
      <c r="Q11" s="382"/>
      <c r="R11" s="548" t="s">
        <v>126</v>
      </c>
      <c r="S11" s="549"/>
      <c r="T11" s="549"/>
      <c r="U11" s="549"/>
      <c r="V11" s="550"/>
      <c r="W11" s="560"/>
      <c r="X11" s="370"/>
      <c r="Y11" s="370"/>
      <c r="Z11" s="370"/>
      <c r="AA11" s="370"/>
      <c r="AB11" s="370"/>
      <c r="AC11" s="370"/>
      <c r="AD11" s="370"/>
      <c r="AE11" s="370"/>
      <c r="AF11" s="370"/>
      <c r="AG11" s="370"/>
      <c r="AH11" s="370"/>
      <c r="AI11" s="370"/>
      <c r="AJ11" s="370"/>
      <c r="AK11" s="370"/>
      <c r="AL11" s="561"/>
      <c r="AM11" s="476" t="s">
        <v>127</v>
      </c>
      <c r="AN11" s="376"/>
      <c r="AO11" s="376"/>
      <c r="AP11" s="376"/>
      <c r="AQ11" s="376"/>
      <c r="AR11" s="376"/>
      <c r="AS11" s="376"/>
      <c r="AT11" s="377"/>
      <c r="AU11" s="477" t="s">
        <v>122</v>
      </c>
      <c r="AV11" s="478"/>
      <c r="AW11" s="478"/>
      <c r="AX11" s="478"/>
      <c r="AY11" s="433" t="s">
        <v>128</v>
      </c>
      <c r="AZ11" s="434"/>
      <c r="BA11" s="434"/>
      <c r="BB11" s="434"/>
      <c r="BC11" s="434"/>
      <c r="BD11" s="434"/>
      <c r="BE11" s="434"/>
      <c r="BF11" s="434"/>
      <c r="BG11" s="434"/>
      <c r="BH11" s="434"/>
      <c r="BI11" s="434"/>
      <c r="BJ11" s="434"/>
      <c r="BK11" s="434"/>
      <c r="BL11" s="434"/>
      <c r="BM11" s="435"/>
      <c r="BN11" s="419">
        <v>1421147</v>
      </c>
      <c r="BO11" s="420"/>
      <c r="BP11" s="420"/>
      <c r="BQ11" s="420"/>
      <c r="BR11" s="420"/>
      <c r="BS11" s="420"/>
      <c r="BT11" s="420"/>
      <c r="BU11" s="421"/>
      <c r="BV11" s="419">
        <v>1480817</v>
      </c>
      <c r="BW11" s="420"/>
      <c r="BX11" s="420"/>
      <c r="BY11" s="420"/>
      <c r="BZ11" s="420"/>
      <c r="CA11" s="420"/>
      <c r="CB11" s="420"/>
      <c r="CC11" s="421"/>
      <c r="CD11" s="459" t="s">
        <v>129</v>
      </c>
      <c r="CE11" s="379"/>
      <c r="CF11" s="379"/>
      <c r="CG11" s="379"/>
      <c r="CH11" s="379"/>
      <c r="CI11" s="379"/>
      <c r="CJ11" s="379"/>
      <c r="CK11" s="379"/>
      <c r="CL11" s="379"/>
      <c r="CM11" s="379"/>
      <c r="CN11" s="379"/>
      <c r="CO11" s="379"/>
      <c r="CP11" s="379"/>
      <c r="CQ11" s="379"/>
      <c r="CR11" s="379"/>
      <c r="CS11" s="460"/>
      <c r="CT11" s="522" t="s">
        <v>130</v>
      </c>
      <c r="CU11" s="523"/>
      <c r="CV11" s="523"/>
      <c r="CW11" s="523"/>
      <c r="CX11" s="523"/>
      <c r="CY11" s="523"/>
      <c r="CZ11" s="523"/>
      <c r="DA11" s="524"/>
      <c r="DB11" s="522" t="s">
        <v>130</v>
      </c>
      <c r="DC11" s="523"/>
      <c r="DD11" s="523"/>
      <c r="DE11" s="523"/>
      <c r="DF11" s="523"/>
      <c r="DG11" s="523"/>
      <c r="DH11" s="523"/>
      <c r="DI11" s="524"/>
    </row>
    <row r="12" spans="1:119" ht="18.75" customHeight="1" x14ac:dyDescent="0.15">
      <c r="A12" s="181"/>
      <c r="B12" s="525" t="s">
        <v>131</v>
      </c>
      <c r="C12" s="526"/>
      <c r="D12" s="526"/>
      <c r="E12" s="526"/>
      <c r="F12" s="526"/>
      <c r="G12" s="526"/>
      <c r="H12" s="526"/>
      <c r="I12" s="526"/>
      <c r="J12" s="526"/>
      <c r="K12" s="527"/>
      <c r="L12" s="534" t="s">
        <v>132</v>
      </c>
      <c r="M12" s="535"/>
      <c r="N12" s="535"/>
      <c r="O12" s="535"/>
      <c r="P12" s="535"/>
      <c r="Q12" s="536"/>
      <c r="R12" s="537">
        <v>50903</v>
      </c>
      <c r="S12" s="538"/>
      <c r="T12" s="538"/>
      <c r="U12" s="538"/>
      <c r="V12" s="539"/>
      <c r="W12" s="540" t="s">
        <v>1</v>
      </c>
      <c r="X12" s="478"/>
      <c r="Y12" s="478"/>
      <c r="Z12" s="478"/>
      <c r="AA12" s="478"/>
      <c r="AB12" s="541"/>
      <c r="AC12" s="542" t="s">
        <v>133</v>
      </c>
      <c r="AD12" s="543"/>
      <c r="AE12" s="543"/>
      <c r="AF12" s="543"/>
      <c r="AG12" s="544"/>
      <c r="AH12" s="542" t="s">
        <v>134</v>
      </c>
      <c r="AI12" s="543"/>
      <c r="AJ12" s="543"/>
      <c r="AK12" s="543"/>
      <c r="AL12" s="545"/>
      <c r="AM12" s="476" t="s">
        <v>135</v>
      </c>
      <c r="AN12" s="376"/>
      <c r="AO12" s="376"/>
      <c r="AP12" s="376"/>
      <c r="AQ12" s="376"/>
      <c r="AR12" s="376"/>
      <c r="AS12" s="376"/>
      <c r="AT12" s="377"/>
      <c r="AU12" s="477" t="s">
        <v>136</v>
      </c>
      <c r="AV12" s="478"/>
      <c r="AW12" s="478"/>
      <c r="AX12" s="478"/>
      <c r="AY12" s="433" t="s">
        <v>137</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0</v>
      </c>
      <c r="BW12" s="420"/>
      <c r="BX12" s="420"/>
      <c r="BY12" s="420"/>
      <c r="BZ12" s="420"/>
      <c r="CA12" s="420"/>
      <c r="CB12" s="420"/>
      <c r="CC12" s="421"/>
      <c r="CD12" s="459" t="s">
        <v>138</v>
      </c>
      <c r="CE12" s="379"/>
      <c r="CF12" s="379"/>
      <c r="CG12" s="379"/>
      <c r="CH12" s="379"/>
      <c r="CI12" s="379"/>
      <c r="CJ12" s="379"/>
      <c r="CK12" s="379"/>
      <c r="CL12" s="379"/>
      <c r="CM12" s="379"/>
      <c r="CN12" s="379"/>
      <c r="CO12" s="379"/>
      <c r="CP12" s="379"/>
      <c r="CQ12" s="379"/>
      <c r="CR12" s="379"/>
      <c r="CS12" s="460"/>
      <c r="CT12" s="522" t="s">
        <v>139</v>
      </c>
      <c r="CU12" s="523"/>
      <c r="CV12" s="523"/>
      <c r="CW12" s="523"/>
      <c r="CX12" s="523"/>
      <c r="CY12" s="523"/>
      <c r="CZ12" s="523"/>
      <c r="DA12" s="524"/>
      <c r="DB12" s="522" t="s">
        <v>139</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3" t="s">
        <v>140</v>
      </c>
      <c r="N13" s="504"/>
      <c r="O13" s="504"/>
      <c r="P13" s="504"/>
      <c r="Q13" s="505"/>
      <c r="R13" s="506">
        <v>50056</v>
      </c>
      <c r="S13" s="507"/>
      <c r="T13" s="507"/>
      <c r="U13" s="507"/>
      <c r="V13" s="508"/>
      <c r="W13" s="509" t="s">
        <v>141</v>
      </c>
      <c r="X13" s="405"/>
      <c r="Y13" s="405"/>
      <c r="Z13" s="405"/>
      <c r="AA13" s="405"/>
      <c r="AB13" s="406"/>
      <c r="AC13" s="372">
        <v>3103</v>
      </c>
      <c r="AD13" s="373"/>
      <c r="AE13" s="373"/>
      <c r="AF13" s="373"/>
      <c r="AG13" s="374"/>
      <c r="AH13" s="372">
        <v>3666</v>
      </c>
      <c r="AI13" s="373"/>
      <c r="AJ13" s="373"/>
      <c r="AK13" s="373"/>
      <c r="AL13" s="432"/>
      <c r="AM13" s="476" t="s">
        <v>142</v>
      </c>
      <c r="AN13" s="376"/>
      <c r="AO13" s="376"/>
      <c r="AP13" s="376"/>
      <c r="AQ13" s="376"/>
      <c r="AR13" s="376"/>
      <c r="AS13" s="376"/>
      <c r="AT13" s="377"/>
      <c r="AU13" s="477" t="s">
        <v>136</v>
      </c>
      <c r="AV13" s="478"/>
      <c r="AW13" s="478"/>
      <c r="AX13" s="478"/>
      <c r="AY13" s="433" t="s">
        <v>143</v>
      </c>
      <c r="AZ13" s="434"/>
      <c r="BA13" s="434"/>
      <c r="BB13" s="434"/>
      <c r="BC13" s="434"/>
      <c r="BD13" s="434"/>
      <c r="BE13" s="434"/>
      <c r="BF13" s="434"/>
      <c r="BG13" s="434"/>
      <c r="BH13" s="434"/>
      <c r="BI13" s="434"/>
      <c r="BJ13" s="434"/>
      <c r="BK13" s="434"/>
      <c r="BL13" s="434"/>
      <c r="BM13" s="435"/>
      <c r="BN13" s="419">
        <v>1522072</v>
      </c>
      <c r="BO13" s="420"/>
      <c r="BP13" s="420"/>
      <c r="BQ13" s="420"/>
      <c r="BR13" s="420"/>
      <c r="BS13" s="420"/>
      <c r="BT13" s="420"/>
      <c r="BU13" s="421"/>
      <c r="BV13" s="419">
        <v>1499715</v>
      </c>
      <c r="BW13" s="420"/>
      <c r="BX13" s="420"/>
      <c r="BY13" s="420"/>
      <c r="BZ13" s="420"/>
      <c r="CA13" s="420"/>
      <c r="CB13" s="420"/>
      <c r="CC13" s="421"/>
      <c r="CD13" s="459" t="s">
        <v>144</v>
      </c>
      <c r="CE13" s="379"/>
      <c r="CF13" s="379"/>
      <c r="CG13" s="379"/>
      <c r="CH13" s="379"/>
      <c r="CI13" s="379"/>
      <c r="CJ13" s="379"/>
      <c r="CK13" s="379"/>
      <c r="CL13" s="379"/>
      <c r="CM13" s="379"/>
      <c r="CN13" s="379"/>
      <c r="CO13" s="379"/>
      <c r="CP13" s="379"/>
      <c r="CQ13" s="379"/>
      <c r="CR13" s="379"/>
      <c r="CS13" s="460"/>
      <c r="CT13" s="416">
        <v>8.6</v>
      </c>
      <c r="CU13" s="417"/>
      <c r="CV13" s="417"/>
      <c r="CW13" s="417"/>
      <c r="CX13" s="417"/>
      <c r="CY13" s="417"/>
      <c r="CZ13" s="417"/>
      <c r="DA13" s="418"/>
      <c r="DB13" s="416">
        <v>9.1999999999999993</v>
      </c>
      <c r="DC13" s="417"/>
      <c r="DD13" s="417"/>
      <c r="DE13" s="417"/>
      <c r="DF13" s="417"/>
      <c r="DG13" s="417"/>
      <c r="DH13" s="417"/>
      <c r="DI13" s="418"/>
    </row>
    <row r="14" spans="1:119" ht="18.75" customHeight="1" thickBot="1" x14ac:dyDescent="0.2">
      <c r="A14" s="181"/>
      <c r="B14" s="528"/>
      <c r="C14" s="529"/>
      <c r="D14" s="529"/>
      <c r="E14" s="529"/>
      <c r="F14" s="529"/>
      <c r="G14" s="529"/>
      <c r="H14" s="529"/>
      <c r="I14" s="529"/>
      <c r="J14" s="529"/>
      <c r="K14" s="530"/>
      <c r="L14" s="493" t="s">
        <v>145</v>
      </c>
      <c r="M14" s="546"/>
      <c r="N14" s="546"/>
      <c r="O14" s="546"/>
      <c r="P14" s="546"/>
      <c r="Q14" s="547"/>
      <c r="R14" s="506">
        <v>51468</v>
      </c>
      <c r="S14" s="507"/>
      <c r="T14" s="507"/>
      <c r="U14" s="507"/>
      <c r="V14" s="508"/>
      <c r="W14" s="510"/>
      <c r="X14" s="408"/>
      <c r="Y14" s="408"/>
      <c r="Z14" s="408"/>
      <c r="AA14" s="408"/>
      <c r="AB14" s="409"/>
      <c r="AC14" s="499">
        <v>13.5</v>
      </c>
      <c r="AD14" s="500"/>
      <c r="AE14" s="500"/>
      <c r="AF14" s="500"/>
      <c r="AG14" s="501"/>
      <c r="AH14" s="499">
        <v>15</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146</v>
      </c>
      <c r="CE14" s="457"/>
      <c r="CF14" s="457"/>
      <c r="CG14" s="457"/>
      <c r="CH14" s="457"/>
      <c r="CI14" s="457"/>
      <c r="CJ14" s="457"/>
      <c r="CK14" s="457"/>
      <c r="CL14" s="457"/>
      <c r="CM14" s="457"/>
      <c r="CN14" s="457"/>
      <c r="CO14" s="457"/>
      <c r="CP14" s="457"/>
      <c r="CQ14" s="457"/>
      <c r="CR14" s="457"/>
      <c r="CS14" s="458"/>
      <c r="CT14" s="516" t="s">
        <v>139</v>
      </c>
      <c r="CU14" s="517"/>
      <c r="CV14" s="517"/>
      <c r="CW14" s="517"/>
      <c r="CX14" s="517"/>
      <c r="CY14" s="517"/>
      <c r="CZ14" s="517"/>
      <c r="DA14" s="518"/>
      <c r="DB14" s="516" t="s">
        <v>147</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3" t="s">
        <v>140</v>
      </c>
      <c r="N15" s="504"/>
      <c r="O15" s="504"/>
      <c r="P15" s="504"/>
      <c r="Q15" s="505"/>
      <c r="R15" s="506">
        <v>50778</v>
      </c>
      <c r="S15" s="507"/>
      <c r="T15" s="507"/>
      <c r="U15" s="507"/>
      <c r="V15" s="508"/>
      <c r="W15" s="509" t="s">
        <v>148</v>
      </c>
      <c r="X15" s="405"/>
      <c r="Y15" s="405"/>
      <c r="Z15" s="405"/>
      <c r="AA15" s="405"/>
      <c r="AB15" s="406"/>
      <c r="AC15" s="372">
        <v>5669</v>
      </c>
      <c r="AD15" s="373"/>
      <c r="AE15" s="373"/>
      <c r="AF15" s="373"/>
      <c r="AG15" s="374"/>
      <c r="AH15" s="372">
        <v>6216</v>
      </c>
      <c r="AI15" s="373"/>
      <c r="AJ15" s="373"/>
      <c r="AK15" s="373"/>
      <c r="AL15" s="432"/>
      <c r="AM15" s="476"/>
      <c r="AN15" s="376"/>
      <c r="AO15" s="376"/>
      <c r="AP15" s="376"/>
      <c r="AQ15" s="376"/>
      <c r="AR15" s="376"/>
      <c r="AS15" s="376"/>
      <c r="AT15" s="377"/>
      <c r="AU15" s="477"/>
      <c r="AV15" s="478"/>
      <c r="AW15" s="478"/>
      <c r="AX15" s="478"/>
      <c r="AY15" s="445" t="s">
        <v>149</v>
      </c>
      <c r="AZ15" s="446"/>
      <c r="BA15" s="446"/>
      <c r="BB15" s="446"/>
      <c r="BC15" s="446"/>
      <c r="BD15" s="446"/>
      <c r="BE15" s="446"/>
      <c r="BF15" s="446"/>
      <c r="BG15" s="446"/>
      <c r="BH15" s="446"/>
      <c r="BI15" s="446"/>
      <c r="BJ15" s="446"/>
      <c r="BK15" s="446"/>
      <c r="BL15" s="446"/>
      <c r="BM15" s="447"/>
      <c r="BN15" s="448">
        <v>6805457</v>
      </c>
      <c r="BO15" s="449"/>
      <c r="BP15" s="449"/>
      <c r="BQ15" s="449"/>
      <c r="BR15" s="449"/>
      <c r="BS15" s="449"/>
      <c r="BT15" s="449"/>
      <c r="BU15" s="450"/>
      <c r="BV15" s="448">
        <v>6514685</v>
      </c>
      <c r="BW15" s="449"/>
      <c r="BX15" s="449"/>
      <c r="BY15" s="449"/>
      <c r="BZ15" s="449"/>
      <c r="CA15" s="449"/>
      <c r="CB15" s="449"/>
      <c r="CC15" s="450"/>
      <c r="CD15" s="519" t="s">
        <v>150</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493" t="s">
        <v>151</v>
      </c>
      <c r="M16" s="494"/>
      <c r="N16" s="494"/>
      <c r="O16" s="494"/>
      <c r="P16" s="494"/>
      <c r="Q16" s="495"/>
      <c r="R16" s="496" t="s">
        <v>152</v>
      </c>
      <c r="S16" s="497"/>
      <c r="T16" s="497"/>
      <c r="U16" s="497"/>
      <c r="V16" s="498"/>
      <c r="W16" s="510"/>
      <c r="X16" s="408"/>
      <c r="Y16" s="408"/>
      <c r="Z16" s="408"/>
      <c r="AA16" s="408"/>
      <c r="AB16" s="409"/>
      <c r="AC16" s="499">
        <v>24.7</v>
      </c>
      <c r="AD16" s="500"/>
      <c r="AE16" s="500"/>
      <c r="AF16" s="500"/>
      <c r="AG16" s="501"/>
      <c r="AH16" s="499">
        <v>25.4</v>
      </c>
      <c r="AI16" s="500"/>
      <c r="AJ16" s="500"/>
      <c r="AK16" s="500"/>
      <c r="AL16" s="502"/>
      <c r="AM16" s="476"/>
      <c r="AN16" s="376"/>
      <c r="AO16" s="376"/>
      <c r="AP16" s="376"/>
      <c r="AQ16" s="376"/>
      <c r="AR16" s="376"/>
      <c r="AS16" s="376"/>
      <c r="AT16" s="377"/>
      <c r="AU16" s="477"/>
      <c r="AV16" s="478"/>
      <c r="AW16" s="478"/>
      <c r="AX16" s="478"/>
      <c r="AY16" s="433" t="s">
        <v>153</v>
      </c>
      <c r="AZ16" s="434"/>
      <c r="BA16" s="434"/>
      <c r="BB16" s="434"/>
      <c r="BC16" s="434"/>
      <c r="BD16" s="434"/>
      <c r="BE16" s="434"/>
      <c r="BF16" s="434"/>
      <c r="BG16" s="434"/>
      <c r="BH16" s="434"/>
      <c r="BI16" s="434"/>
      <c r="BJ16" s="434"/>
      <c r="BK16" s="434"/>
      <c r="BL16" s="434"/>
      <c r="BM16" s="435"/>
      <c r="BN16" s="419">
        <v>13507147</v>
      </c>
      <c r="BO16" s="420"/>
      <c r="BP16" s="420"/>
      <c r="BQ16" s="420"/>
      <c r="BR16" s="420"/>
      <c r="BS16" s="420"/>
      <c r="BT16" s="420"/>
      <c r="BU16" s="421"/>
      <c r="BV16" s="419">
        <v>13393147</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81"/>
      <c r="B17" s="531"/>
      <c r="C17" s="532"/>
      <c r="D17" s="532"/>
      <c r="E17" s="532"/>
      <c r="F17" s="532"/>
      <c r="G17" s="532"/>
      <c r="H17" s="532"/>
      <c r="I17" s="532"/>
      <c r="J17" s="532"/>
      <c r="K17" s="533"/>
      <c r="L17" s="195"/>
      <c r="M17" s="512" t="s">
        <v>154</v>
      </c>
      <c r="N17" s="513"/>
      <c r="O17" s="513"/>
      <c r="P17" s="513"/>
      <c r="Q17" s="514"/>
      <c r="R17" s="496" t="s">
        <v>155</v>
      </c>
      <c r="S17" s="497"/>
      <c r="T17" s="497"/>
      <c r="U17" s="497"/>
      <c r="V17" s="498"/>
      <c r="W17" s="509" t="s">
        <v>156</v>
      </c>
      <c r="X17" s="405"/>
      <c r="Y17" s="405"/>
      <c r="Z17" s="405"/>
      <c r="AA17" s="405"/>
      <c r="AB17" s="406"/>
      <c r="AC17" s="372">
        <v>14163</v>
      </c>
      <c r="AD17" s="373"/>
      <c r="AE17" s="373"/>
      <c r="AF17" s="373"/>
      <c r="AG17" s="374"/>
      <c r="AH17" s="372">
        <v>14591</v>
      </c>
      <c r="AI17" s="373"/>
      <c r="AJ17" s="373"/>
      <c r="AK17" s="373"/>
      <c r="AL17" s="432"/>
      <c r="AM17" s="476"/>
      <c r="AN17" s="376"/>
      <c r="AO17" s="376"/>
      <c r="AP17" s="376"/>
      <c r="AQ17" s="376"/>
      <c r="AR17" s="376"/>
      <c r="AS17" s="376"/>
      <c r="AT17" s="377"/>
      <c r="AU17" s="477"/>
      <c r="AV17" s="478"/>
      <c r="AW17" s="478"/>
      <c r="AX17" s="478"/>
      <c r="AY17" s="433" t="s">
        <v>157</v>
      </c>
      <c r="AZ17" s="434"/>
      <c r="BA17" s="434"/>
      <c r="BB17" s="434"/>
      <c r="BC17" s="434"/>
      <c r="BD17" s="434"/>
      <c r="BE17" s="434"/>
      <c r="BF17" s="434"/>
      <c r="BG17" s="434"/>
      <c r="BH17" s="434"/>
      <c r="BI17" s="434"/>
      <c r="BJ17" s="434"/>
      <c r="BK17" s="434"/>
      <c r="BL17" s="434"/>
      <c r="BM17" s="435"/>
      <c r="BN17" s="419">
        <v>8593873</v>
      </c>
      <c r="BO17" s="420"/>
      <c r="BP17" s="420"/>
      <c r="BQ17" s="420"/>
      <c r="BR17" s="420"/>
      <c r="BS17" s="420"/>
      <c r="BT17" s="420"/>
      <c r="BU17" s="421"/>
      <c r="BV17" s="419">
        <v>8227835</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81"/>
      <c r="B18" s="469" t="s">
        <v>158</v>
      </c>
      <c r="C18" s="470"/>
      <c r="D18" s="470"/>
      <c r="E18" s="471"/>
      <c r="F18" s="471"/>
      <c r="G18" s="471"/>
      <c r="H18" s="471"/>
      <c r="I18" s="471"/>
      <c r="J18" s="471"/>
      <c r="K18" s="471"/>
      <c r="L18" s="472">
        <v>246.71</v>
      </c>
      <c r="M18" s="472"/>
      <c r="N18" s="472"/>
      <c r="O18" s="472"/>
      <c r="P18" s="472"/>
      <c r="Q18" s="472"/>
      <c r="R18" s="473"/>
      <c r="S18" s="473"/>
      <c r="T18" s="473"/>
      <c r="U18" s="473"/>
      <c r="V18" s="474"/>
      <c r="W18" s="490"/>
      <c r="X18" s="491"/>
      <c r="Y18" s="491"/>
      <c r="Z18" s="491"/>
      <c r="AA18" s="491"/>
      <c r="AB18" s="515"/>
      <c r="AC18" s="389">
        <v>61.8</v>
      </c>
      <c r="AD18" s="390"/>
      <c r="AE18" s="390"/>
      <c r="AF18" s="390"/>
      <c r="AG18" s="475"/>
      <c r="AH18" s="389">
        <v>59.6</v>
      </c>
      <c r="AI18" s="390"/>
      <c r="AJ18" s="390"/>
      <c r="AK18" s="390"/>
      <c r="AL18" s="391"/>
      <c r="AM18" s="476"/>
      <c r="AN18" s="376"/>
      <c r="AO18" s="376"/>
      <c r="AP18" s="376"/>
      <c r="AQ18" s="376"/>
      <c r="AR18" s="376"/>
      <c r="AS18" s="376"/>
      <c r="AT18" s="377"/>
      <c r="AU18" s="477"/>
      <c r="AV18" s="478"/>
      <c r="AW18" s="478"/>
      <c r="AX18" s="478"/>
      <c r="AY18" s="433" t="s">
        <v>159</v>
      </c>
      <c r="AZ18" s="434"/>
      <c r="BA18" s="434"/>
      <c r="BB18" s="434"/>
      <c r="BC18" s="434"/>
      <c r="BD18" s="434"/>
      <c r="BE18" s="434"/>
      <c r="BF18" s="434"/>
      <c r="BG18" s="434"/>
      <c r="BH18" s="434"/>
      <c r="BI18" s="434"/>
      <c r="BJ18" s="434"/>
      <c r="BK18" s="434"/>
      <c r="BL18" s="434"/>
      <c r="BM18" s="435"/>
      <c r="BN18" s="419">
        <v>14869138</v>
      </c>
      <c r="BO18" s="420"/>
      <c r="BP18" s="420"/>
      <c r="BQ18" s="420"/>
      <c r="BR18" s="420"/>
      <c r="BS18" s="420"/>
      <c r="BT18" s="420"/>
      <c r="BU18" s="421"/>
      <c r="BV18" s="419">
        <v>14492073</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81"/>
      <c r="B19" s="469" t="s">
        <v>160</v>
      </c>
      <c r="C19" s="470"/>
      <c r="D19" s="470"/>
      <c r="E19" s="471"/>
      <c r="F19" s="471"/>
      <c r="G19" s="471"/>
      <c r="H19" s="471"/>
      <c r="I19" s="471"/>
      <c r="J19" s="471"/>
      <c r="K19" s="471"/>
      <c r="L19" s="479">
        <v>204</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161</v>
      </c>
      <c r="AZ19" s="434"/>
      <c r="BA19" s="434"/>
      <c r="BB19" s="434"/>
      <c r="BC19" s="434"/>
      <c r="BD19" s="434"/>
      <c r="BE19" s="434"/>
      <c r="BF19" s="434"/>
      <c r="BG19" s="434"/>
      <c r="BH19" s="434"/>
      <c r="BI19" s="434"/>
      <c r="BJ19" s="434"/>
      <c r="BK19" s="434"/>
      <c r="BL19" s="434"/>
      <c r="BM19" s="435"/>
      <c r="BN19" s="419">
        <v>21102665</v>
      </c>
      <c r="BO19" s="420"/>
      <c r="BP19" s="420"/>
      <c r="BQ19" s="420"/>
      <c r="BR19" s="420"/>
      <c r="BS19" s="420"/>
      <c r="BT19" s="420"/>
      <c r="BU19" s="421"/>
      <c r="BV19" s="419">
        <v>21434165</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81"/>
      <c r="B20" s="469" t="s">
        <v>162</v>
      </c>
      <c r="C20" s="470"/>
      <c r="D20" s="470"/>
      <c r="E20" s="471"/>
      <c r="F20" s="471"/>
      <c r="G20" s="471"/>
      <c r="H20" s="471"/>
      <c r="I20" s="471"/>
      <c r="J20" s="471"/>
      <c r="K20" s="471"/>
      <c r="L20" s="479">
        <v>19456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81"/>
      <c r="B21" s="466" t="s">
        <v>163</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81"/>
      <c r="B22" s="395" t="s">
        <v>164</v>
      </c>
      <c r="C22" s="396"/>
      <c r="D22" s="397"/>
      <c r="E22" s="404" t="s">
        <v>1</v>
      </c>
      <c r="F22" s="405"/>
      <c r="G22" s="405"/>
      <c r="H22" s="405"/>
      <c r="I22" s="405"/>
      <c r="J22" s="405"/>
      <c r="K22" s="406"/>
      <c r="L22" s="404" t="s">
        <v>165</v>
      </c>
      <c r="M22" s="405"/>
      <c r="N22" s="405"/>
      <c r="O22" s="405"/>
      <c r="P22" s="406"/>
      <c r="Q22" s="410" t="s">
        <v>166</v>
      </c>
      <c r="R22" s="411"/>
      <c r="S22" s="411"/>
      <c r="T22" s="411"/>
      <c r="U22" s="411"/>
      <c r="V22" s="412"/>
      <c r="W22" s="461" t="s">
        <v>167</v>
      </c>
      <c r="X22" s="396"/>
      <c r="Y22" s="397"/>
      <c r="Z22" s="404" t="s">
        <v>1</v>
      </c>
      <c r="AA22" s="405"/>
      <c r="AB22" s="405"/>
      <c r="AC22" s="405"/>
      <c r="AD22" s="405"/>
      <c r="AE22" s="405"/>
      <c r="AF22" s="405"/>
      <c r="AG22" s="406"/>
      <c r="AH22" s="422" t="s">
        <v>168</v>
      </c>
      <c r="AI22" s="405"/>
      <c r="AJ22" s="405"/>
      <c r="AK22" s="405"/>
      <c r="AL22" s="406"/>
      <c r="AM22" s="422" t="s">
        <v>169</v>
      </c>
      <c r="AN22" s="423"/>
      <c r="AO22" s="423"/>
      <c r="AP22" s="423"/>
      <c r="AQ22" s="423"/>
      <c r="AR22" s="424"/>
      <c r="AS22" s="410" t="s">
        <v>166</v>
      </c>
      <c r="AT22" s="411"/>
      <c r="AU22" s="411"/>
      <c r="AV22" s="411"/>
      <c r="AW22" s="411"/>
      <c r="AX22" s="428"/>
      <c r="AY22" s="445" t="s">
        <v>170</v>
      </c>
      <c r="AZ22" s="446"/>
      <c r="BA22" s="446"/>
      <c r="BB22" s="446"/>
      <c r="BC22" s="446"/>
      <c r="BD22" s="446"/>
      <c r="BE22" s="446"/>
      <c r="BF22" s="446"/>
      <c r="BG22" s="446"/>
      <c r="BH22" s="446"/>
      <c r="BI22" s="446"/>
      <c r="BJ22" s="446"/>
      <c r="BK22" s="446"/>
      <c r="BL22" s="446"/>
      <c r="BM22" s="447"/>
      <c r="BN22" s="448">
        <v>28745639</v>
      </c>
      <c r="BO22" s="449"/>
      <c r="BP22" s="449"/>
      <c r="BQ22" s="449"/>
      <c r="BR22" s="449"/>
      <c r="BS22" s="449"/>
      <c r="BT22" s="449"/>
      <c r="BU22" s="450"/>
      <c r="BV22" s="448">
        <v>30794163</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171</v>
      </c>
      <c r="AZ23" s="434"/>
      <c r="BA23" s="434"/>
      <c r="BB23" s="434"/>
      <c r="BC23" s="434"/>
      <c r="BD23" s="434"/>
      <c r="BE23" s="434"/>
      <c r="BF23" s="434"/>
      <c r="BG23" s="434"/>
      <c r="BH23" s="434"/>
      <c r="BI23" s="434"/>
      <c r="BJ23" s="434"/>
      <c r="BK23" s="434"/>
      <c r="BL23" s="434"/>
      <c r="BM23" s="435"/>
      <c r="BN23" s="419">
        <v>25668264</v>
      </c>
      <c r="BO23" s="420"/>
      <c r="BP23" s="420"/>
      <c r="BQ23" s="420"/>
      <c r="BR23" s="420"/>
      <c r="BS23" s="420"/>
      <c r="BT23" s="420"/>
      <c r="BU23" s="421"/>
      <c r="BV23" s="419">
        <v>27585164</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81"/>
      <c r="B24" s="398"/>
      <c r="C24" s="399"/>
      <c r="D24" s="400"/>
      <c r="E24" s="375" t="s">
        <v>172</v>
      </c>
      <c r="F24" s="376"/>
      <c r="G24" s="376"/>
      <c r="H24" s="376"/>
      <c r="I24" s="376"/>
      <c r="J24" s="376"/>
      <c r="K24" s="377"/>
      <c r="L24" s="372">
        <v>1</v>
      </c>
      <c r="M24" s="373"/>
      <c r="N24" s="373"/>
      <c r="O24" s="373"/>
      <c r="P24" s="374"/>
      <c r="Q24" s="372">
        <v>8430</v>
      </c>
      <c r="R24" s="373"/>
      <c r="S24" s="373"/>
      <c r="T24" s="373"/>
      <c r="U24" s="373"/>
      <c r="V24" s="374"/>
      <c r="W24" s="462"/>
      <c r="X24" s="399"/>
      <c r="Y24" s="400"/>
      <c r="Z24" s="375" t="s">
        <v>173</v>
      </c>
      <c r="AA24" s="376"/>
      <c r="AB24" s="376"/>
      <c r="AC24" s="376"/>
      <c r="AD24" s="376"/>
      <c r="AE24" s="376"/>
      <c r="AF24" s="376"/>
      <c r="AG24" s="377"/>
      <c r="AH24" s="372">
        <v>462</v>
      </c>
      <c r="AI24" s="373"/>
      <c r="AJ24" s="373"/>
      <c r="AK24" s="373"/>
      <c r="AL24" s="374"/>
      <c r="AM24" s="372">
        <v>1485330</v>
      </c>
      <c r="AN24" s="373"/>
      <c r="AO24" s="373"/>
      <c r="AP24" s="373"/>
      <c r="AQ24" s="373"/>
      <c r="AR24" s="374"/>
      <c r="AS24" s="372">
        <v>3215</v>
      </c>
      <c r="AT24" s="373"/>
      <c r="AU24" s="373"/>
      <c r="AV24" s="373"/>
      <c r="AW24" s="373"/>
      <c r="AX24" s="432"/>
      <c r="AY24" s="392" t="s">
        <v>174</v>
      </c>
      <c r="AZ24" s="393"/>
      <c r="BA24" s="393"/>
      <c r="BB24" s="393"/>
      <c r="BC24" s="393"/>
      <c r="BD24" s="393"/>
      <c r="BE24" s="393"/>
      <c r="BF24" s="393"/>
      <c r="BG24" s="393"/>
      <c r="BH24" s="393"/>
      <c r="BI24" s="393"/>
      <c r="BJ24" s="393"/>
      <c r="BK24" s="393"/>
      <c r="BL24" s="393"/>
      <c r="BM24" s="394"/>
      <c r="BN24" s="419">
        <v>19535987</v>
      </c>
      <c r="BO24" s="420"/>
      <c r="BP24" s="420"/>
      <c r="BQ24" s="420"/>
      <c r="BR24" s="420"/>
      <c r="BS24" s="420"/>
      <c r="BT24" s="420"/>
      <c r="BU24" s="421"/>
      <c r="BV24" s="419">
        <v>20601971</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81"/>
      <c r="B25" s="398"/>
      <c r="C25" s="399"/>
      <c r="D25" s="400"/>
      <c r="E25" s="375" t="s">
        <v>175</v>
      </c>
      <c r="F25" s="376"/>
      <c r="G25" s="376"/>
      <c r="H25" s="376"/>
      <c r="I25" s="376"/>
      <c r="J25" s="376"/>
      <c r="K25" s="377"/>
      <c r="L25" s="372">
        <v>1</v>
      </c>
      <c r="M25" s="373"/>
      <c r="N25" s="373"/>
      <c r="O25" s="373"/>
      <c r="P25" s="374"/>
      <c r="Q25" s="372">
        <v>6830</v>
      </c>
      <c r="R25" s="373"/>
      <c r="S25" s="373"/>
      <c r="T25" s="373"/>
      <c r="U25" s="373"/>
      <c r="V25" s="374"/>
      <c r="W25" s="462"/>
      <c r="X25" s="399"/>
      <c r="Y25" s="400"/>
      <c r="Z25" s="375" t="s">
        <v>176</v>
      </c>
      <c r="AA25" s="376"/>
      <c r="AB25" s="376"/>
      <c r="AC25" s="376"/>
      <c r="AD25" s="376"/>
      <c r="AE25" s="376"/>
      <c r="AF25" s="376"/>
      <c r="AG25" s="377"/>
      <c r="AH25" s="372" t="s">
        <v>130</v>
      </c>
      <c r="AI25" s="373"/>
      <c r="AJ25" s="373"/>
      <c r="AK25" s="373"/>
      <c r="AL25" s="374"/>
      <c r="AM25" s="372" t="s">
        <v>130</v>
      </c>
      <c r="AN25" s="373"/>
      <c r="AO25" s="373"/>
      <c r="AP25" s="373"/>
      <c r="AQ25" s="373"/>
      <c r="AR25" s="374"/>
      <c r="AS25" s="372" t="s">
        <v>130</v>
      </c>
      <c r="AT25" s="373"/>
      <c r="AU25" s="373"/>
      <c r="AV25" s="373"/>
      <c r="AW25" s="373"/>
      <c r="AX25" s="432"/>
      <c r="AY25" s="445" t="s">
        <v>177</v>
      </c>
      <c r="AZ25" s="446"/>
      <c r="BA25" s="446"/>
      <c r="BB25" s="446"/>
      <c r="BC25" s="446"/>
      <c r="BD25" s="446"/>
      <c r="BE25" s="446"/>
      <c r="BF25" s="446"/>
      <c r="BG25" s="446"/>
      <c r="BH25" s="446"/>
      <c r="BI25" s="446"/>
      <c r="BJ25" s="446"/>
      <c r="BK25" s="446"/>
      <c r="BL25" s="446"/>
      <c r="BM25" s="447"/>
      <c r="BN25" s="448">
        <v>7792529</v>
      </c>
      <c r="BO25" s="449"/>
      <c r="BP25" s="449"/>
      <c r="BQ25" s="449"/>
      <c r="BR25" s="449"/>
      <c r="BS25" s="449"/>
      <c r="BT25" s="449"/>
      <c r="BU25" s="450"/>
      <c r="BV25" s="448">
        <v>8288781</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81"/>
      <c r="B26" s="398"/>
      <c r="C26" s="399"/>
      <c r="D26" s="400"/>
      <c r="E26" s="375" t="s">
        <v>178</v>
      </c>
      <c r="F26" s="376"/>
      <c r="G26" s="376"/>
      <c r="H26" s="376"/>
      <c r="I26" s="376"/>
      <c r="J26" s="376"/>
      <c r="K26" s="377"/>
      <c r="L26" s="372">
        <v>1</v>
      </c>
      <c r="M26" s="373"/>
      <c r="N26" s="373"/>
      <c r="O26" s="373"/>
      <c r="P26" s="374"/>
      <c r="Q26" s="372">
        <v>6100</v>
      </c>
      <c r="R26" s="373"/>
      <c r="S26" s="373"/>
      <c r="T26" s="373"/>
      <c r="U26" s="373"/>
      <c r="V26" s="374"/>
      <c r="W26" s="462"/>
      <c r="X26" s="399"/>
      <c r="Y26" s="400"/>
      <c r="Z26" s="375" t="s">
        <v>179</v>
      </c>
      <c r="AA26" s="430"/>
      <c r="AB26" s="430"/>
      <c r="AC26" s="430"/>
      <c r="AD26" s="430"/>
      <c r="AE26" s="430"/>
      <c r="AF26" s="430"/>
      <c r="AG26" s="431"/>
      <c r="AH26" s="372">
        <v>6</v>
      </c>
      <c r="AI26" s="373"/>
      <c r="AJ26" s="373"/>
      <c r="AK26" s="373"/>
      <c r="AL26" s="374"/>
      <c r="AM26" s="372">
        <v>21510</v>
      </c>
      <c r="AN26" s="373"/>
      <c r="AO26" s="373"/>
      <c r="AP26" s="373"/>
      <c r="AQ26" s="373"/>
      <c r="AR26" s="374"/>
      <c r="AS26" s="372">
        <v>3585</v>
      </c>
      <c r="AT26" s="373"/>
      <c r="AU26" s="373"/>
      <c r="AV26" s="373"/>
      <c r="AW26" s="373"/>
      <c r="AX26" s="432"/>
      <c r="AY26" s="459" t="s">
        <v>180</v>
      </c>
      <c r="AZ26" s="379"/>
      <c r="BA26" s="379"/>
      <c r="BB26" s="379"/>
      <c r="BC26" s="379"/>
      <c r="BD26" s="379"/>
      <c r="BE26" s="379"/>
      <c r="BF26" s="379"/>
      <c r="BG26" s="379"/>
      <c r="BH26" s="379"/>
      <c r="BI26" s="379"/>
      <c r="BJ26" s="379"/>
      <c r="BK26" s="379"/>
      <c r="BL26" s="379"/>
      <c r="BM26" s="460"/>
      <c r="BN26" s="419" t="s">
        <v>130</v>
      </c>
      <c r="BO26" s="420"/>
      <c r="BP26" s="420"/>
      <c r="BQ26" s="420"/>
      <c r="BR26" s="420"/>
      <c r="BS26" s="420"/>
      <c r="BT26" s="420"/>
      <c r="BU26" s="421"/>
      <c r="BV26" s="419" t="s">
        <v>147</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81"/>
      <c r="B27" s="398"/>
      <c r="C27" s="399"/>
      <c r="D27" s="400"/>
      <c r="E27" s="375" t="s">
        <v>181</v>
      </c>
      <c r="F27" s="376"/>
      <c r="G27" s="376"/>
      <c r="H27" s="376"/>
      <c r="I27" s="376"/>
      <c r="J27" s="376"/>
      <c r="K27" s="377"/>
      <c r="L27" s="372">
        <v>1</v>
      </c>
      <c r="M27" s="373"/>
      <c r="N27" s="373"/>
      <c r="O27" s="373"/>
      <c r="P27" s="374"/>
      <c r="Q27" s="372">
        <v>4670</v>
      </c>
      <c r="R27" s="373"/>
      <c r="S27" s="373"/>
      <c r="T27" s="373"/>
      <c r="U27" s="373"/>
      <c r="V27" s="374"/>
      <c r="W27" s="462"/>
      <c r="X27" s="399"/>
      <c r="Y27" s="400"/>
      <c r="Z27" s="375" t="s">
        <v>182</v>
      </c>
      <c r="AA27" s="376"/>
      <c r="AB27" s="376"/>
      <c r="AC27" s="376"/>
      <c r="AD27" s="376"/>
      <c r="AE27" s="376"/>
      <c r="AF27" s="376"/>
      <c r="AG27" s="377"/>
      <c r="AH27" s="372">
        <v>2</v>
      </c>
      <c r="AI27" s="373"/>
      <c r="AJ27" s="373"/>
      <c r="AK27" s="373"/>
      <c r="AL27" s="374"/>
      <c r="AM27" s="372" t="s">
        <v>183</v>
      </c>
      <c r="AN27" s="373"/>
      <c r="AO27" s="373"/>
      <c r="AP27" s="373"/>
      <c r="AQ27" s="373"/>
      <c r="AR27" s="374"/>
      <c r="AS27" s="372" t="s">
        <v>184</v>
      </c>
      <c r="AT27" s="373"/>
      <c r="AU27" s="373"/>
      <c r="AV27" s="373"/>
      <c r="AW27" s="373"/>
      <c r="AX27" s="432"/>
      <c r="AY27" s="456" t="s">
        <v>185</v>
      </c>
      <c r="AZ27" s="457"/>
      <c r="BA27" s="457"/>
      <c r="BB27" s="457"/>
      <c r="BC27" s="457"/>
      <c r="BD27" s="457"/>
      <c r="BE27" s="457"/>
      <c r="BF27" s="457"/>
      <c r="BG27" s="457"/>
      <c r="BH27" s="457"/>
      <c r="BI27" s="457"/>
      <c r="BJ27" s="457"/>
      <c r="BK27" s="457"/>
      <c r="BL27" s="457"/>
      <c r="BM27" s="458"/>
      <c r="BN27" s="453" t="s">
        <v>130</v>
      </c>
      <c r="BO27" s="454"/>
      <c r="BP27" s="454"/>
      <c r="BQ27" s="454"/>
      <c r="BR27" s="454"/>
      <c r="BS27" s="454"/>
      <c r="BT27" s="454"/>
      <c r="BU27" s="455"/>
      <c r="BV27" s="453" t="s">
        <v>130</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81"/>
      <c r="B28" s="398"/>
      <c r="C28" s="399"/>
      <c r="D28" s="400"/>
      <c r="E28" s="375" t="s">
        <v>186</v>
      </c>
      <c r="F28" s="376"/>
      <c r="G28" s="376"/>
      <c r="H28" s="376"/>
      <c r="I28" s="376"/>
      <c r="J28" s="376"/>
      <c r="K28" s="377"/>
      <c r="L28" s="372">
        <v>1</v>
      </c>
      <c r="M28" s="373"/>
      <c r="N28" s="373"/>
      <c r="O28" s="373"/>
      <c r="P28" s="374"/>
      <c r="Q28" s="372">
        <v>4130</v>
      </c>
      <c r="R28" s="373"/>
      <c r="S28" s="373"/>
      <c r="T28" s="373"/>
      <c r="U28" s="373"/>
      <c r="V28" s="374"/>
      <c r="W28" s="462"/>
      <c r="X28" s="399"/>
      <c r="Y28" s="400"/>
      <c r="Z28" s="375" t="s">
        <v>187</v>
      </c>
      <c r="AA28" s="376"/>
      <c r="AB28" s="376"/>
      <c r="AC28" s="376"/>
      <c r="AD28" s="376"/>
      <c r="AE28" s="376"/>
      <c r="AF28" s="376"/>
      <c r="AG28" s="377"/>
      <c r="AH28" s="372" t="s">
        <v>130</v>
      </c>
      <c r="AI28" s="373"/>
      <c r="AJ28" s="373"/>
      <c r="AK28" s="373"/>
      <c r="AL28" s="374"/>
      <c r="AM28" s="372" t="s">
        <v>147</v>
      </c>
      <c r="AN28" s="373"/>
      <c r="AO28" s="373"/>
      <c r="AP28" s="373"/>
      <c r="AQ28" s="373"/>
      <c r="AR28" s="374"/>
      <c r="AS28" s="372" t="s">
        <v>130</v>
      </c>
      <c r="AT28" s="373"/>
      <c r="AU28" s="373"/>
      <c r="AV28" s="373"/>
      <c r="AW28" s="373"/>
      <c r="AX28" s="432"/>
      <c r="AY28" s="436" t="s">
        <v>188</v>
      </c>
      <c r="AZ28" s="437"/>
      <c r="BA28" s="437"/>
      <c r="BB28" s="438"/>
      <c r="BC28" s="445" t="s">
        <v>50</v>
      </c>
      <c r="BD28" s="446"/>
      <c r="BE28" s="446"/>
      <c r="BF28" s="446"/>
      <c r="BG28" s="446"/>
      <c r="BH28" s="446"/>
      <c r="BI28" s="446"/>
      <c r="BJ28" s="446"/>
      <c r="BK28" s="446"/>
      <c r="BL28" s="446"/>
      <c r="BM28" s="447"/>
      <c r="BN28" s="448">
        <v>4358916</v>
      </c>
      <c r="BO28" s="449"/>
      <c r="BP28" s="449"/>
      <c r="BQ28" s="449"/>
      <c r="BR28" s="449"/>
      <c r="BS28" s="449"/>
      <c r="BT28" s="449"/>
      <c r="BU28" s="450"/>
      <c r="BV28" s="448">
        <v>4335711</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81"/>
      <c r="B29" s="398"/>
      <c r="C29" s="399"/>
      <c r="D29" s="400"/>
      <c r="E29" s="375" t="s">
        <v>189</v>
      </c>
      <c r="F29" s="376"/>
      <c r="G29" s="376"/>
      <c r="H29" s="376"/>
      <c r="I29" s="376"/>
      <c r="J29" s="376"/>
      <c r="K29" s="377"/>
      <c r="L29" s="372">
        <v>16</v>
      </c>
      <c r="M29" s="373"/>
      <c r="N29" s="373"/>
      <c r="O29" s="373"/>
      <c r="P29" s="374"/>
      <c r="Q29" s="372">
        <v>3860</v>
      </c>
      <c r="R29" s="373"/>
      <c r="S29" s="373"/>
      <c r="T29" s="373"/>
      <c r="U29" s="373"/>
      <c r="V29" s="374"/>
      <c r="W29" s="463"/>
      <c r="X29" s="464"/>
      <c r="Y29" s="465"/>
      <c r="Z29" s="375" t="s">
        <v>190</v>
      </c>
      <c r="AA29" s="376"/>
      <c r="AB29" s="376"/>
      <c r="AC29" s="376"/>
      <c r="AD29" s="376"/>
      <c r="AE29" s="376"/>
      <c r="AF29" s="376"/>
      <c r="AG29" s="377"/>
      <c r="AH29" s="372">
        <v>464</v>
      </c>
      <c r="AI29" s="373"/>
      <c r="AJ29" s="373"/>
      <c r="AK29" s="373"/>
      <c r="AL29" s="374"/>
      <c r="AM29" s="372">
        <v>1494162</v>
      </c>
      <c r="AN29" s="373"/>
      <c r="AO29" s="373"/>
      <c r="AP29" s="373"/>
      <c r="AQ29" s="373"/>
      <c r="AR29" s="374"/>
      <c r="AS29" s="372">
        <v>3220</v>
      </c>
      <c r="AT29" s="373"/>
      <c r="AU29" s="373"/>
      <c r="AV29" s="373"/>
      <c r="AW29" s="373"/>
      <c r="AX29" s="432"/>
      <c r="AY29" s="439"/>
      <c r="AZ29" s="440"/>
      <c r="BA29" s="440"/>
      <c r="BB29" s="441"/>
      <c r="BC29" s="433" t="s">
        <v>191</v>
      </c>
      <c r="BD29" s="434"/>
      <c r="BE29" s="434"/>
      <c r="BF29" s="434"/>
      <c r="BG29" s="434"/>
      <c r="BH29" s="434"/>
      <c r="BI29" s="434"/>
      <c r="BJ29" s="434"/>
      <c r="BK29" s="434"/>
      <c r="BL29" s="434"/>
      <c r="BM29" s="435"/>
      <c r="BN29" s="419">
        <v>2076147</v>
      </c>
      <c r="BO29" s="420"/>
      <c r="BP29" s="420"/>
      <c r="BQ29" s="420"/>
      <c r="BR29" s="420"/>
      <c r="BS29" s="420"/>
      <c r="BT29" s="420"/>
      <c r="BU29" s="421"/>
      <c r="BV29" s="419">
        <v>2569058</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192</v>
      </c>
      <c r="X30" s="387"/>
      <c r="Y30" s="387"/>
      <c r="Z30" s="387"/>
      <c r="AA30" s="387"/>
      <c r="AB30" s="387"/>
      <c r="AC30" s="387"/>
      <c r="AD30" s="387"/>
      <c r="AE30" s="387"/>
      <c r="AF30" s="387"/>
      <c r="AG30" s="388"/>
      <c r="AH30" s="389">
        <v>99.3</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52</v>
      </c>
      <c r="BD30" s="393"/>
      <c r="BE30" s="393"/>
      <c r="BF30" s="393"/>
      <c r="BG30" s="393"/>
      <c r="BH30" s="393"/>
      <c r="BI30" s="393"/>
      <c r="BJ30" s="393"/>
      <c r="BK30" s="393"/>
      <c r="BL30" s="393"/>
      <c r="BM30" s="394"/>
      <c r="BN30" s="453">
        <v>12057352</v>
      </c>
      <c r="BO30" s="454"/>
      <c r="BP30" s="454"/>
      <c r="BQ30" s="454"/>
      <c r="BR30" s="454"/>
      <c r="BS30" s="454"/>
      <c r="BT30" s="454"/>
      <c r="BU30" s="455"/>
      <c r="BV30" s="453">
        <v>11650633</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8" t="s">
        <v>193</v>
      </c>
      <c r="D32" s="378"/>
      <c r="E32" s="378"/>
      <c r="F32" s="378"/>
      <c r="G32" s="378"/>
      <c r="H32" s="378"/>
      <c r="I32" s="378"/>
      <c r="J32" s="378"/>
      <c r="K32" s="378"/>
      <c r="L32" s="378"/>
      <c r="M32" s="378"/>
      <c r="N32" s="378"/>
      <c r="O32" s="378"/>
      <c r="P32" s="378"/>
      <c r="Q32" s="378"/>
      <c r="R32" s="378"/>
      <c r="S32" s="378"/>
      <c r="U32" s="379" t="s">
        <v>194</v>
      </c>
      <c r="V32" s="379"/>
      <c r="W32" s="379"/>
      <c r="X32" s="379"/>
      <c r="Y32" s="379"/>
      <c r="Z32" s="379"/>
      <c r="AA32" s="379"/>
      <c r="AB32" s="379"/>
      <c r="AC32" s="379"/>
      <c r="AD32" s="379"/>
      <c r="AE32" s="379"/>
      <c r="AF32" s="379"/>
      <c r="AG32" s="379"/>
      <c r="AH32" s="379"/>
      <c r="AI32" s="379"/>
      <c r="AJ32" s="379"/>
      <c r="AK32" s="379"/>
      <c r="AM32" s="379" t="s">
        <v>195</v>
      </c>
      <c r="AN32" s="379"/>
      <c r="AO32" s="379"/>
      <c r="AP32" s="379"/>
      <c r="AQ32" s="379"/>
      <c r="AR32" s="379"/>
      <c r="AS32" s="379"/>
      <c r="AT32" s="379"/>
      <c r="AU32" s="379"/>
      <c r="AV32" s="379"/>
      <c r="AW32" s="379"/>
      <c r="AX32" s="379"/>
      <c r="AY32" s="379"/>
      <c r="AZ32" s="379"/>
      <c r="BA32" s="379"/>
      <c r="BB32" s="379"/>
      <c r="BC32" s="379"/>
      <c r="BE32" s="379" t="s">
        <v>196</v>
      </c>
      <c r="BF32" s="379"/>
      <c r="BG32" s="379"/>
      <c r="BH32" s="379"/>
      <c r="BI32" s="379"/>
      <c r="BJ32" s="379"/>
      <c r="BK32" s="379"/>
      <c r="BL32" s="379"/>
      <c r="BM32" s="379"/>
      <c r="BN32" s="379"/>
      <c r="BO32" s="379"/>
      <c r="BP32" s="379"/>
      <c r="BQ32" s="379"/>
      <c r="BR32" s="379"/>
      <c r="BS32" s="379"/>
      <c r="BT32" s="379"/>
      <c r="BU32" s="379"/>
      <c r="BW32" s="379" t="s">
        <v>197</v>
      </c>
      <c r="BX32" s="379"/>
      <c r="BY32" s="379"/>
      <c r="BZ32" s="379"/>
      <c r="CA32" s="379"/>
      <c r="CB32" s="379"/>
      <c r="CC32" s="379"/>
      <c r="CD32" s="379"/>
      <c r="CE32" s="379"/>
      <c r="CF32" s="379"/>
      <c r="CG32" s="379"/>
      <c r="CH32" s="379"/>
      <c r="CI32" s="379"/>
      <c r="CJ32" s="379"/>
      <c r="CK32" s="379"/>
      <c r="CL32" s="379"/>
      <c r="CM32" s="379"/>
      <c r="CO32" s="379" t="s">
        <v>198</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15">
      <c r="A33" s="181"/>
      <c r="B33" s="205"/>
      <c r="C33" s="371" t="s">
        <v>199</v>
      </c>
      <c r="D33" s="371"/>
      <c r="E33" s="370" t="s">
        <v>200</v>
      </c>
      <c r="F33" s="370"/>
      <c r="G33" s="370"/>
      <c r="H33" s="370"/>
      <c r="I33" s="370"/>
      <c r="J33" s="370"/>
      <c r="K33" s="370"/>
      <c r="L33" s="370"/>
      <c r="M33" s="370"/>
      <c r="N33" s="370"/>
      <c r="O33" s="370"/>
      <c r="P33" s="370"/>
      <c r="Q33" s="370"/>
      <c r="R33" s="370"/>
      <c r="S33" s="370"/>
      <c r="T33" s="206"/>
      <c r="U33" s="371" t="s">
        <v>199</v>
      </c>
      <c r="V33" s="371"/>
      <c r="W33" s="370" t="s">
        <v>201</v>
      </c>
      <c r="X33" s="370"/>
      <c r="Y33" s="370"/>
      <c r="Z33" s="370"/>
      <c r="AA33" s="370"/>
      <c r="AB33" s="370"/>
      <c r="AC33" s="370"/>
      <c r="AD33" s="370"/>
      <c r="AE33" s="370"/>
      <c r="AF33" s="370"/>
      <c r="AG33" s="370"/>
      <c r="AH33" s="370"/>
      <c r="AI33" s="370"/>
      <c r="AJ33" s="370"/>
      <c r="AK33" s="370"/>
      <c r="AL33" s="206"/>
      <c r="AM33" s="371" t="s">
        <v>202</v>
      </c>
      <c r="AN33" s="371"/>
      <c r="AO33" s="370" t="s">
        <v>203</v>
      </c>
      <c r="AP33" s="370"/>
      <c r="AQ33" s="370"/>
      <c r="AR33" s="370"/>
      <c r="AS33" s="370"/>
      <c r="AT33" s="370"/>
      <c r="AU33" s="370"/>
      <c r="AV33" s="370"/>
      <c r="AW33" s="370"/>
      <c r="AX33" s="370"/>
      <c r="AY33" s="370"/>
      <c r="AZ33" s="370"/>
      <c r="BA33" s="370"/>
      <c r="BB33" s="370"/>
      <c r="BC33" s="370"/>
      <c r="BD33" s="207"/>
      <c r="BE33" s="370" t="s">
        <v>204</v>
      </c>
      <c r="BF33" s="370"/>
      <c r="BG33" s="370" t="s">
        <v>205</v>
      </c>
      <c r="BH33" s="370"/>
      <c r="BI33" s="370"/>
      <c r="BJ33" s="370"/>
      <c r="BK33" s="370"/>
      <c r="BL33" s="370"/>
      <c r="BM33" s="370"/>
      <c r="BN33" s="370"/>
      <c r="BO33" s="370"/>
      <c r="BP33" s="370"/>
      <c r="BQ33" s="370"/>
      <c r="BR33" s="370"/>
      <c r="BS33" s="370"/>
      <c r="BT33" s="370"/>
      <c r="BU33" s="370"/>
      <c r="BV33" s="207"/>
      <c r="BW33" s="371" t="s">
        <v>204</v>
      </c>
      <c r="BX33" s="371"/>
      <c r="BY33" s="370" t="s">
        <v>206</v>
      </c>
      <c r="BZ33" s="370"/>
      <c r="CA33" s="370"/>
      <c r="CB33" s="370"/>
      <c r="CC33" s="370"/>
      <c r="CD33" s="370"/>
      <c r="CE33" s="370"/>
      <c r="CF33" s="370"/>
      <c r="CG33" s="370"/>
      <c r="CH33" s="370"/>
      <c r="CI33" s="370"/>
      <c r="CJ33" s="370"/>
      <c r="CK33" s="370"/>
      <c r="CL33" s="370"/>
      <c r="CM33" s="370"/>
      <c r="CN33" s="206"/>
      <c r="CO33" s="371" t="s">
        <v>202</v>
      </c>
      <c r="CP33" s="371"/>
      <c r="CQ33" s="370" t="s">
        <v>207</v>
      </c>
      <c r="CR33" s="370"/>
      <c r="CS33" s="370"/>
      <c r="CT33" s="370"/>
      <c r="CU33" s="370"/>
      <c r="CV33" s="370"/>
      <c r="CW33" s="370"/>
      <c r="CX33" s="370"/>
      <c r="CY33" s="370"/>
      <c r="CZ33" s="370"/>
      <c r="DA33" s="370"/>
      <c r="DB33" s="370"/>
      <c r="DC33" s="370"/>
      <c r="DD33" s="370"/>
      <c r="DE33" s="370"/>
      <c r="DF33" s="206"/>
      <c r="DG33" s="369" t="s">
        <v>208</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3</v>
      </c>
      <c r="V34" s="367"/>
      <c r="W34" s="368" t="str">
        <f>IF('各会計、関係団体の財政状況及び健全化判断比率'!B28="","",'各会計、関係団体の財政状況及び健全化判断比率'!B28)</f>
        <v>国民健康保険特別会計（事業勘定）</v>
      </c>
      <c r="X34" s="368"/>
      <c r="Y34" s="368"/>
      <c r="Z34" s="368"/>
      <c r="AA34" s="368"/>
      <c r="AB34" s="368"/>
      <c r="AC34" s="368"/>
      <c r="AD34" s="368"/>
      <c r="AE34" s="368"/>
      <c r="AF34" s="368"/>
      <c r="AG34" s="368"/>
      <c r="AH34" s="368"/>
      <c r="AI34" s="368"/>
      <c r="AJ34" s="368"/>
      <c r="AK34" s="368"/>
      <c r="AL34" s="181"/>
      <c r="AM34" s="367">
        <f>IF(AO34="","",MAX(C34:D43,U34:V43)+1)</f>
        <v>7</v>
      </c>
      <c r="AN34" s="367"/>
      <c r="AO34" s="368" t="str">
        <f>IF('各会計、関係団体の財政状況及び健全化判断比率'!B32="","",'各会計、関係団体の財政状況及び健全化判断比率'!B32)</f>
        <v>水道事業会計</v>
      </c>
      <c r="AP34" s="368"/>
      <c r="AQ34" s="368"/>
      <c r="AR34" s="368"/>
      <c r="AS34" s="368"/>
      <c r="AT34" s="368"/>
      <c r="AU34" s="368"/>
      <c r="AV34" s="368"/>
      <c r="AW34" s="368"/>
      <c r="AX34" s="368"/>
      <c r="AY34" s="368"/>
      <c r="AZ34" s="368"/>
      <c r="BA34" s="368"/>
      <c r="BB34" s="368"/>
      <c r="BC34" s="368"/>
      <c r="BD34" s="181"/>
      <c r="BE34" s="367">
        <f>IF(BG34="","",MAX(C34:D43,U34:V43,AM34:AN43)+1)</f>
        <v>11</v>
      </c>
      <c r="BF34" s="367"/>
      <c r="BG34" s="368" t="str">
        <f>IF('各会計、関係団体の財政状況及び健全化判断比率'!B36="","",'各会計、関係団体の財政状況及び健全化判断比率'!B36)</f>
        <v>工業用地造成事業特別会計</v>
      </c>
      <c r="BH34" s="368"/>
      <c r="BI34" s="368"/>
      <c r="BJ34" s="368"/>
      <c r="BK34" s="368"/>
      <c r="BL34" s="368"/>
      <c r="BM34" s="368"/>
      <c r="BN34" s="368"/>
      <c r="BO34" s="368"/>
      <c r="BP34" s="368"/>
      <c r="BQ34" s="368"/>
      <c r="BR34" s="368"/>
      <c r="BS34" s="368"/>
      <c r="BT34" s="368"/>
      <c r="BU34" s="368"/>
      <c r="BV34" s="181"/>
      <c r="BW34" s="367">
        <f>IF(BY34="","",MAX(C34:D43,U34:V43,AM34:AN43,BE34:BF43)+1)</f>
        <v>12</v>
      </c>
      <c r="BX34" s="367"/>
      <c r="BY34" s="368" t="str">
        <f>IF('各会計、関係団体の財政状況及び健全化判断比率'!B68="","",'各会計、関係団体の財政状況及び健全化判断比率'!B68)</f>
        <v>久留米市外三市町高等学校組合</v>
      </c>
      <c r="BZ34" s="368"/>
      <c r="CA34" s="368"/>
      <c r="CB34" s="368"/>
      <c r="CC34" s="368"/>
      <c r="CD34" s="368"/>
      <c r="CE34" s="368"/>
      <c r="CF34" s="368"/>
      <c r="CG34" s="368"/>
      <c r="CH34" s="368"/>
      <c r="CI34" s="368"/>
      <c r="CJ34" s="368"/>
      <c r="CK34" s="368"/>
      <c r="CL34" s="368"/>
      <c r="CM34" s="368"/>
      <c r="CN34" s="181"/>
      <c r="CO34" s="367">
        <f>IF(CQ34="","",MAX(C34:D43,U34:V43,AM34:AN43,BE34:BF43,BW34:BX43)+1)</f>
        <v>22</v>
      </c>
      <c r="CP34" s="367"/>
      <c r="CQ34" s="368" t="str">
        <f>IF('各会計、関係団体の財政状況及び健全化判断比率'!BS7="","",'各会計、関係団体の財政状況及び健全化判断比率'!BS7)</f>
        <v>甘木鉄道</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15">
      <c r="A35" s="181"/>
      <c r="B35" s="205"/>
      <c r="C35" s="367">
        <f>IF(E35="","",C34+1)</f>
        <v>2</v>
      </c>
      <c r="D35" s="367"/>
      <c r="E35" s="368" t="str">
        <f>IF('各会計、関係団体の財政状況及び健全化判断比率'!B8="","",'各会計、関係団体の財政状況及び健全化判断比率'!B8)</f>
        <v>住宅新築資金等貸付特別会計</v>
      </c>
      <c r="F35" s="368"/>
      <c r="G35" s="368"/>
      <c r="H35" s="368"/>
      <c r="I35" s="368"/>
      <c r="J35" s="368"/>
      <c r="K35" s="368"/>
      <c r="L35" s="368"/>
      <c r="M35" s="368"/>
      <c r="N35" s="368"/>
      <c r="O35" s="368"/>
      <c r="P35" s="368"/>
      <c r="Q35" s="368"/>
      <c r="R35" s="368"/>
      <c r="S35" s="368"/>
      <c r="T35" s="181"/>
      <c r="U35" s="367">
        <f>IF(W35="","",U34+1)</f>
        <v>4</v>
      </c>
      <c r="V35" s="367"/>
      <c r="W35" s="368" t="str">
        <f>IF('各会計、関係団体の財政状況及び健全化判断比率'!B29="","",'各会計、関係団体の財政状況及び健全化判断比率'!B29)</f>
        <v>国民健康保険特別会計（直営診療施設勘定）</v>
      </c>
      <c r="X35" s="368"/>
      <c r="Y35" s="368"/>
      <c r="Z35" s="368"/>
      <c r="AA35" s="368"/>
      <c r="AB35" s="368"/>
      <c r="AC35" s="368"/>
      <c r="AD35" s="368"/>
      <c r="AE35" s="368"/>
      <c r="AF35" s="368"/>
      <c r="AG35" s="368"/>
      <c r="AH35" s="368"/>
      <c r="AI35" s="368"/>
      <c r="AJ35" s="368"/>
      <c r="AK35" s="368"/>
      <c r="AL35" s="181"/>
      <c r="AM35" s="367">
        <f t="shared" ref="AM35:AM43" si="0">IF(AO35="","",AM34+1)</f>
        <v>8</v>
      </c>
      <c r="AN35" s="367"/>
      <c r="AO35" s="368" t="str">
        <f>IF('各会計、関係団体の財政状況及び健全化判断比率'!B33="","",'各会計、関係団体の財政状況及び健全化判断比率'!B33)</f>
        <v>工業用水道事業会計</v>
      </c>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13</v>
      </c>
      <c r="BX35" s="367"/>
      <c r="BY35" s="368" t="str">
        <f>IF('各会計、関係団体の財政状況及び健全化判断比率'!B69="","",'各会計、関係団体の財政状況及び健全化判断比率'!B69)</f>
        <v>福岡県市町村消防団員等公務災害補償組合</v>
      </c>
      <c r="BZ35" s="368"/>
      <c r="CA35" s="368"/>
      <c r="CB35" s="368"/>
      <c r="CC35" s="368"/>
      <c r="CD35" s="368"/>
      <c r="CE35" s="368"/>
      <c r="CF35" s="368"/>
      <c r="CG35" s="368"/>
      <c r="CH35" s="368"/>
      <c r="CI35" s="368"/>
      <c r="CJ35" s="368"/>
      <c r="CK35" s="368"/>
      <c r="CL35" s="368"/>
      <c r="CM35" s="368"/>
      <c r="CN35" s="181"/>
      <c r="CO35" s="367">
        <f t="shared" ref="CO35:CO43" si="3">IF(CQ35="","",CO34+1)</f>
        <v>23</v>
      </c>
      <c r="CP35" s="367"/>
      <c r="CQ35" s="368" t="str">
        <f>IF('各会計、関係団体の財政状況及び健全化判断比率'!BS8="","",'各会計、関係団体の財政状況及び健全化判断比率'!BS8)</f>
        <v>あまぎ水の文化村</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5</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81"/>
      <c r="AM36" s="367">
        <f t="shared" si="0"/>
        <v>9</v>
      </c>
      <c r="AN36" s="367"/>
      <c r="AO36" s="368" t="str">
        <f>IF('各会計、関係団体の財政状況及び健全化判断比率'!B34="","",'各会計、関係団体の財政状況及び健全化判断比率'!B34)</f>
        <v>下水道事業会計</v>
      </c>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14</v>
      </c>
      <c r="BX36" s="367"/>
      <c r="BY36" s="368" t="str">
        <f>IF('各会計、関係団体の財政状況及び健全化判断比率'!B70="","",'各会計、関係団体の財政状況及び健全化判断比率'!B70)</f>
        <v>福岡県市町村職員退職手当組合（一般会計）</v>
      </c>
      <c r="BZ36" s="368"/>
      <c r="CA36" s="368"/>
      <c r="CB36" s="368"/>
      <c r="CC36" s="368"/>
      <c r="CD36" s="368"/>
      <c r="CE36" s="368"/>
      <c r="CF36" s="368"/>
      <c r="CG36" s="368"/>
      <c r="CH36" s="368"/>
      <c r="CI36" s="368"/>
      <c r="CJ36" s="368"/>
      <c r="CK36" s="368"/>
      <c r="CL36" s="368"/>
      <c r="CM36" s="368"/>
      <c r="CN36" s="181"/>
      <c r="CO36" s="367">
        <f t="shared" si="3"/>
        <v>24</v>
      </c>
      <c r="CP36" s="367"/>
      <c r="CQ36" s="368" t="str">
        <f>IF('各会計、関係団体の財政状況及び健全化判断比率'!BS9="","",'各会計、関係団体の財政状況及び健全化判断比率'!BS9)</f>
        <v>ガマダス</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f t="shared" si="4"/>
        <v>6</v>
      </c>
      <c r="V37" s="367"/>
      <c r="W37" s="368" t="str">
        <f>IF('各会計、関係団体の財政状況及び健全化判断比率'!B31="","",'各会計、関係団体の財政状況及び健全化判断比率'!B31)</f>
        <v>介護保険特別会計（保険事業勘定）</v>
      </c>
      <c r="X37" s="368"/>
      <c r="Y37" s="368"/>
      <c r="Z37" s="368"/>
      <c r="AA37" s="368"/>
      <c r="AB37" s="368"/>
      <c r="AC37" s="368"/>
      <c r="AD37" s="368"/>
      <c r="AE37" s="368"/>
      <c r="AF37" s="368"/>
      <c r="AG37" s="368"/>
      <c r="AH37" s="368"/>
      <c r="AI37" s="368"/>
      <c r="AJ37" s="368"/>
      <c r="AK37" s="368"/>
      <c r="AL37" s="181"/>
      <c r="AM37" s="367">
        <f t="shared" si="0"/>
        <v>10</v>
      </c>
      <c r="AN37" s="367"/>
      <c r="AO37" s="368" t="str">
        <f>IF('各会計、関係団体の財政状況及び健全化判断比率'!B35="","",'各会計、関係団体の財政状況及び健全化判断比率'!B35)</f>
        <v>簡易水道事業会計</v>
      </c>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15</v>
      </c>
      <c r="BX37" s="367"/>
      <c r="BY37" s="368" t="str">
        <f>IF('各会計、関係団体の財政状況及び健全化判断比率'!B71="","",'各会計、関係団体の財政状況及び健全化判断比率'!B71)</f>
        <v>福岡県市町村職員退職手当組合（基金特別会計）</v>
      </c>
      <c r="BZ37" s="368"/>
      <c r="CA37" s="368"/>
      <c r="CB37" s="368"/>
      <c r="CC37" s="368"/>
      <c r="CD37" s="368"/>
      <c r="CE37" s="368"/>
      <c r="CF37" s="368"/>
      <c r="CG37" s="368"/>
      <c r="CH37" s="368"/>
      <c r="CI37" s="368"/>
      <c r="CJ37" s="368"/>
      <c r="CK37" s="368"/>
      <c r="CL37" s="368"/>
      <c r="CM37" s="368"/>
      <c r="CN37" s="181"/>
      <c r="CO37" s="367">
        <f t="shared" si="3"/>
        <v>25</v>
      </c>
      <c r="CP37" s="367"/>
      <c r="CQ37" s="368" t="str">
        <f>IF('各会計、関係団体の財政状況及び健全化判断比率'!BS10="","",'各会計、関係団体の財政状況及び健全化判断比率'!BS10)</f>
        <v>三連水車の里あさくら</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16</v>
      </c>
      <c r="BX38" s="367"/>
      <c r="BY38" s="368" t="str">
        <f>IF('各会計、関係団体の財政状況及び健全化判断比率'!B72="","",'各会計、関係団体の財政状況及び健全化判断比率'!B72)</f>
        <v>福岡県南広域水道企業団</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17</v>
      </c>
      <c r="BX39" s="367"/>
      <c r="BY39" s="368" t="str">
        <f>IF('各会計、関係団体の財政状況及び健全化判断比率'!B73="","",'各会計、関係団体の財政状況及び健全化判断比率'!B73)</f>
        <v>甘木・朝倉広域市町村圏事務組合（一般会計）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18</v>
      </c>
      <c r="BX40" s="367"/>
      <c r="BY40" s="368" t="str">
        <f>IF('各会計、関係団体の財政状況及び健全化判断比率'!B74="","",'各会計、関係団体の財政状況及び健全化判断比率'!B74)</f>
        <v>甘木・朝倉広域市町村圏事務組合（消防特別会計）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19</v>
      </c>
      <c r="BX41" s="367"/>
      <c r="BY41" s="368" t="str">
        <f>IF('各会計、関係団体の財政状況及び健全化判断比率'!B75="","",'各会計、関係団体の財政状況及び健全化判断比率'!B75)</f>
        <v>甘木・朝倉・三井環境施設組合</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f t="shared" si="2"/>
        <v>20</v>
      </c>
      <c r="BX42" s="367"/>
      <c r="BY42" s="368" t="str">
        <f>IF('各会計、関係団体の財政状況及び健全化判断比率'!B76="","",'各会計、関係団体の財政状況及び健全化判断比率'!B76)</f>
        <v>福岡県自治振興組合（一般会計）</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f t="shared" si="2"/>
        <v>21</v>
      </c>
      <c r="BX43" s="367"/>
      <c r="BY43" s="368" t="str">
        <f>IF('各会計、関係団体の財政状況及び健全化判断比率'!B77="","",'各会計、関係団体の財政状況及び健全化判断比率'!B77)</f>
        <v>福岡県自治振興組合（公文書館事業特別会計）</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209</v>
      </c>
      <c r="E46" s="364" t="s">
        <v>210</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211</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212</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213</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214</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215</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216</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217</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CKoxgYl8WQyqrLAHafNphOQ81aeAVaL4/uNUEt/rCnJPo6hgUW0KvDAdJAjuv2uaLh5aVZsWRNE/1eLMcctfHg==" saltValue="aqzxc8bjwez9hT54IFhSz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election activeCell="I37" sqref="I37"/>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565</v>
      </c>
      <c r="G33" s="29" t="s">
        <v>566</v>
      </c>
      <c r="H33" s="29" t="s">
        <v>567</v>
      </c>
      <c r="I33" s="29" t="s">
        <v>568</v>
      </c>
      <c r="J33" s="30" t="s">
        <v>569</v>
      </c>
      <c r="K33" s="22"/>
      <c r="L33" s="22"/>
      <c r="M33" s="22"/>
      <c r="N33" s="22"/>
      <c r="O33" s="22"/>
      <c r="P33" s="22"/>
    </row>
    <row r="34" spans="1:16" ht="39" customHeight="1" x14ac:dyDescent="0.15">
      <c r="A34" s="22"/>
      <c r="B34" s="31"/>
      <c r="C34" s="1153" t="s">
        <v>571</v>
      </c>
      <c r="D34" s="1153"/>
      <c r="E34" s="1154"/>
      <c r="F34" s="32">
        <v>8.4600000000000009</v>
      </c>
      <c r="G34" s="33">
        <v>9.15</v>
      </c>
      <c r="H34" s="33">
        <v>8.84</v>
      </c>
      <c r="I34" s="33">
        <v>8.65</v>
      </c>
      <c r="J34" s="34">
        <v>8.7799999999999994</v>
      </c>
      <c r="K34" s="22"/>
      <c r="L34" s="22"/>
      <c r="M34" s="22"/>
      <c r="N34" s="22"/>
      <c r="O34" s="22"/>
      <c r="P34" s="22"/>
    </row>
    <row r="35" spans="1:16" ht="39" customHeight="1" x14ac:dyDescent="0.15">
      <c r="A35" s="22"/>
      <c r="B35" s="35"/>
      <c r="C35" s="1147" t="s">
        <v>572</v>
      </c>
      <c r="D35" s="1148"/>
      <c r="E35" s="1149"/>
      <c r="F35" s="36">
        <v>6.67</v>
      </c>
      <c r="G35" s="37">
        <v>6.65</v>
      </c>
      <c r="H35" s="37">
        <v>6.21</v>
      </c>
      <c r="I35" s="37">
        <v>5.97</v>
      </c>
      <c r="J35" s="38">
        <v>6.65</v>
      </c>
      <c r="K35" s="22"/>
      <c r="L35" s="22"/>
      <c r="M35" s="22"/>
      <c r="N35" s="22"/>
      <c r="O35" s="22"/>
      <c r="P35" s="22"/>
    </row>
    <row r="36" spans="1:16" ht="39" customHeight="1" x14ac:dyDescent="0.15">
      <c r="A36" s="22"/>
      <c r="B36" s="35"/>
      <c r="C36" s="1147" t="s">
        <v>573</v>
      </c>
      <c r="D36" s="1148"/>
      <c r="E36" s="1149"/>
      <c r="F36" s="36">
        <v>4.91</v>
      </c>
      <c r="G36" s="37">
        <v>4.5</v>
      </c>
      <c r="H36" s="37">
        <v>4.3099999999999996</v>
      </c>
      <c r="I36" s="37">
        <v>4.2300000000000004</v>
      </c>
      <c r="J36" s="38">
        <v>4.53</v>
      </c>
      <c r="K36" s="22"/>
      <c r="L36" s="22"/>
      <c r="M36" s="22"/>
      <c r="N36" s="22"/>
      <c r="O36" s="22"/>
      <c r="P36" s="22"/>
    </row>
    <row r="37" spans="1:16" ht="39" customHeight="1" x14ac:dyDescent="0.15">
      <c r="A37" s="22"/>
      <c r="B37" s="35"/>
      <c r="C37" s="1147" t="s">
        <v>574</v>
      </c>
      <c r="D37" s="1148"/>
      <c r="E37" s="1149"/>
      <c r="F37" s="36">
        <v>0.78</v>
      </c>
      <c r="G37" s="37">
        <v>0.69</v>
      </c>
      <c r="H37" s="37">
        <v>0.86</v>
      </c>
      <c r="I37" s="37">
        <v>1.18</v>
      </c>
      <c r="J37" s="38">
        <v>1.94</v>
      </c>
      <c r="K37" s="22"/>
      <c r="L37" s="22"/>
      <c r="M37" s="22"/>
      <c r="N37" s="22"/>
      <c r="O37" s="22"/>
      <c r="P37" s="22"/>
    </row>
    <row r="38" spans="1:16" ht="39" customHeight="1" x14ac:dyDescent="0.15">
      <c r="A38" s="22"/>
      <c r="B38" s="35"/>
      <c r="C38" s="1147" t="s">
        <v>575</v>
      </c>
      <c r="D38" s="1148"/>
      <c r="E38" s="1149"/>
      <c r="F38" s="36">
        <v>0.76</v>
      </c>
      <c r="G38" s="37">
        <v>0.78</v>
      </c>
      <c r="H38" s="37">
        <v>0.73</v>
      </c>
      <c r="I38" s="37">
        <v>1.25</v>
      </c>
      <c r="J38" s="38">
        <v>1.34</v>
      </c>
      <c r="K38" s="22"/>
      <c r="L38" s="22"/>
      <c r="M38" s="22"/>
      <c r="N38" s="22"/>
      <c r="O38" s="22"/>
      <c r="P38" s="22"/>
    </row>
    <row r="39" spans="1:16" ht="39" customHeight="1" x14ac:dyDescent="0.15">
      <c r="A39" s="22"/>
      <c r="B39" s="35"/>
      <c r="C39" s="1147" t="s">
        <v>576</v>
      </c>
      <c r="D39" s="1148"/>
      <c r="E39" s="1149"/>
      <c r="F39" s="36" t="s">
        <v>577</v>
      </c>
      <c r="G39" s="37" t="s">
        <v>578</v>
      </c>
      <c r="H39" s="37">
        <v>0.47</v>
      </c>
      <c r="I39" s="37">
        <v>1.08</v>
      </c>
      <c r="J39" s="38">
        <v>0.34</v>
      </c>
      <c r="K39" s="22"/>
      <c r="L39" s="22"/>
      <c r="M39" s="22"/>
      <c r="N39" s="22"/>
      <c r="O39" s="22"/>
      <c r="P39" s="22"/>
    </row>
    <row r="40" spans="1:16" ht="39" customHeight="1" x14ac:dyDescent="0.15">
      <c r="A40" s="22"/>
      <c r="B40" s="35"/>
      <c r="C40" s="1147" t="s">
        <v>579</v>
      </c>
      <c r="D40" s="1148"/>
      <c r="E40" s="1149"/>
      <c r="F40" s="36">
        <v>0.17</v>
      </c>
      <c r="G40" s="37">
        <v>0.18</v>
      </c>
      <c r="H40" s="37">
        <v>0.16</v>
      </c>
      <c r="I40" s="37">
        <v>0.17</v>
      </c>
      <c r="J40" s="38">
        <v>0.2</v>
      </c>
      <c r="K40" s="22"/>
      <c r="L40" s="22"/>
      <c r="M40" s="22"/>
      <c r="N40" s="22"/>
      <c r="O40" s="22"/>
      <c r="P40" s="22"/>
    </row>
    <row r="41" spans="1:16" ht="39" customHeight="1" x14ac:dyDescent="0.15">
      <c r="A41" s="22"/>
      <c r="B41" s="35"/>
      <c r="C41" s="1147" t="s">
        <v>580</v>
      </c>
      <c r="D41" s="1148"/>
      <c r="E41" s="1149"/>
      <c r="F41" s="36">
        <v>0.08</v>
      </c>
      <c r="G41" s="37">
        <v>0.04</v>
      </c>
      <c r="H41" s="37">
        <v>0.05</v>
      </c>
      <c r="I41" s="37">
        <v>0.13</v>
      </c>
      <c r="J41" s="38">
        <v>0.14000000000000001</v>
      </c>
      <c r="K41" s="22"/>
      <c r="L41" s="22"/>
      <c r="M41" s="22"/>
      <c r="N41" s="22"/>
      <c r="O41" s="22"/>
      <c r="P41" s="22"/>
    </row>
    <row r="42" spans="1:16" ht="39" customHeight="1" x14ac:dyDescent="0.15">
      <c r="A42" s="22"/>
      <c r="B42" s="39"/>
      <c r="C42" s="1147" t="s">
        <v>581</v>
      </c>
      <c r="D42" s="1148"/>
      <c r="E42" s="1149"/>
      <c r="F42" s="36" t="s">
        <v>538</v>
      </c>
      <c r="G42" s="37" t="s">
        <v>538</v>
      </c>
      <c r="H42" s="37" t="s">
        <v>538</v>
      </c>
      <c r="I42" s="37" t="s">
        <v>538</v>
      </c>
      <c r="J42" s="38" t="s">
        <v>538</v>
      </c>
      <c r="K42" s="22"/>
      <c r="L42" s="22"/>
      <c r="M42" s="22"/>
      <c r="N42" s="22"/>
      <c r="O42" s="22"/>
      <c r="P42" s="22"/>
    </row>
    <row r="43" spans="1:16" ht="39" customHeight="1" thickBot="1" x14ac:dyDescent="0.2">
      <c r="A43" s="22"/>
      <c r="B43" s="40"/>
      <c r="C43" s="1150" t="s">
        <v>582</v>
      </c>
      <c r="D43" s="1151"/>
      <c r="E43" s="1152"/>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OusFCvWsjvQR1sI7/iWg5MgC3f4BuyR6gqGeNgJUby+EtA5Ifd7AnHMZiVg35cx1nBmQSy1E8Ri6r0lxx7qEmg==" saltValue="phcsBNy4FrSP0fR4pNY0u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J43" zoomScaleSheetLayoutView="55" workbookViewId="0">
      <selection activeCell="U50" sqref="U50"/>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565</v>
      </c>
      <c r="L44" s="56" t="s">
        <v>566</v>
      </c>
      <c r="M44" s="56" t="s">
        <v>567</v>
      </c>
      <c r="N44" s="56" t="s">
        <v>568</v>
      </c>
      <c r="O44" s="57" t="s">
        <v>569</v>
      </c>
      <c r="P44" s="48"/>
      <c r="Q44" s="48"/>
      <c r="R44" s="48"/>
      <c r="S44" s="48"/>
      <c r="T44" s="48"/>
      <c r="U44" s="48"/>
    </row>
    <row r="45" spans="1:21" ht="30.75" customHeight="1" x14ac:dyDescent="0.15">
      <c r="A45" s="48"/>
      <c r="B45" s="1178" t="s">
        <v>11</v>
      </c>
      <c r="C45" s="1179"/>
      <c r="D45" s="58"/>
      <c r="E45" s="1184" t="s">
        <v>12</v>
      </c>
      <c r="F45" s="1184"/>
      <c r="G45" s="1184"/>
      <c r="H45" s="1184"/>
      <c r="I45" s="1184"/>
      <c r="J45" s="1185"/>
      <c r="K45" s="59">
        <v>2714</v>
      </c>
      <c r="L45" s="60">
        <v>2899</v>
      </c>
      <c r="M45" s="60">
        <v>3050</v>
      </c>
      <c r="N45" s="60">
        <v>2991</v>
      </c>
      <c r="O45" s="61">
        <v>3036</v>
      </c>
      <c r="P45" s="48"/>
      <c r="Q45" s="48"/>
      <c r="R45" s="48"/>
      <c r="S45" s="48"/>
      <c r="T45" s="48"/>
      <c r="U45" s="48"/>
    </row>
    <row r="46" spans="1:21" ht="30.75" customHeight="1" x14ac:dyDescent="0.15">
      <c r="A46" s="48"/>
      <c r="B46" s="1180"/>
      <c r="C46" s="1181"/>
      <c r="D46" s="62"/>
      <c r="E46" s="1157" t="s">
        <v>13</v>
      </c>
      <c r="F46" s="1157"/>
      <c r="G46" s="1157"/>
      <c r="H46" s="1157"/>
      <c r="I46" s="1157"/>
      <c r="J46" s="1158"/>
      <c r="K46" s="63" t="s">
        <v>538</v>
      </c>
      <c r="L46" s="64" t="s">
        <v>538</v>
      </c>
      <c r="M46" s="64" t="s">
        <v>538</v>
      </c>
      <c r="N46" s="64" t="s">
        <v>538</v>
      </c>
      <c r="O46" s="65" t="s">
        <v>538</v>
      </c>
      <c r="P46" s="48"/>
      <c r="Q46" s="48"/>
      <c r="R46" s="48"/>
      <c r="S46" s="48"/>
      <c r="T46" s="48"/>
      <c r="U46" s="48"/>
    </row>
    <row r="47" spans="1:21" ht="30.75" customHeight="1" x14ac:dyDescent="0.15">
      <c r="A47" s="48"/>
      <c r="B47" s="1180"/>
      <c r="C47" s="1181"/>
      <c r="D47" s="62"/>
      <c r="E47" s="1157" t="s">
        <v>14</v>
      </c>
      <c r="F47" s="1157"/>
      <c r="G47" s="1157"/>
      <c r="H47" s="1157"/>
      <c r="I47" s="1157"/>
      <c r="J47" s="1158"/>
      <c r="K47" s="63" t="s">
        <v>538</v>
      </c>
      <c r="L47" s="64" t="s">
        <v>538</v>
      </c>
      <c r="M47" s="64" t="s">
        <v>538</v>
      </c>
      <c r="N47" s="64" t="s">
        <v>538</v>
      </c>
      <c r="O47" s="65" t="s">
        <v>538</v>
      </c>
      <c r="P47" s="48"/>
      <c r="Q47" s="48"/>
      <c r="R47" s="48"/>
      <c r="S47" s="48"/>
      <c r="T47" s="48"/>
      <c r="U47" s="48"/>
    </row>
    <row r="48" spans="1:21" ht="30.75" customHeight="1" x14ac:dyDescent="0.15">
      <c r="A48" s="48"/>
      <c r="B48" s="1180"/>
      <c r="C48" s="1181"/>
      <c r="D48" s="62"/>
      <c r="E48" s="1157" t="s">
        <v>15</v>
      </c>
      <c r="F48" s="1157"/>
      <c r="G48" s="1157"/>
      <c r="H48" s="1157"/>
      <c r="I48" s="1157"/>
      <c r="J48" s="1158"/>
      <c r="K48" s="63">
        <v>945</v>
      </c>
      <c r="L48" s="64">
        <v>906</v>
      </c>
      <c r="M48" s="64">
        <v>908</v>
      </c>
      <c r="N48" s="64">
        <v>958</v>
      </c>
      <c r="O48" s="65">
        <v>987</v>
      </c>
      <c r="P48" s="48"/>
      <c r="Q48" s="48"/>
      <c r="R48" s="48"/>
      <c r="S48" s="48"/>
      <c r="T48" s="48"/>
      <c r="U48" s="48"/>
    </row>
    <row r="49" spans="1:21" ht="30.75" customHeight="1" x14ac:dyDescent="0.15">
      <c r="A49" s="48"/>
      <c r="B49" s="1180"/>
      <c r="C49" s="1181"/>
      <c r="D49" s="62"/>
      <c r="E49" s="1157" t="s">
        <v>16</v>
      </c>
      <c r="F49" s="1157"/>
      <c r="G49" s="1157"/>
      <c r="H49" s="1157"/>
      <c r="I49" s="1157"/>
      <c r="J49" s="1158"/>
      <c r="K49" s="63">
        <v>0</v>
      </c>
      <c r="L49" s="64">
        <v>1</v>
      </c>
      <c r="M49" s="64">
        <v>1</v>
      </c>
      <c r="N49" s="64">
        <v>1</v>
      </c>
      <c r="O49" s="65">
        <v>1</v>
      </c>
      <c r="P49" s="48"/>
      <c r="Q49" s="48"/>
      <c r="R49" s="48"/>
      <c r="S49" s="48"/>
      <c r="T49" s="48"/>
      <c r="U49" s="48"/>
    </row>
    <row r="50" spans="1:21" ht="30.75" customHeight="1" x14ac:dyDescent="0.15">
      <c r="A50" s="48"/>
      <c r="B50" s="1180"/>
      <c r="C50" s="1181"/>
      <c r="D50" s="62"/>
      <c r="E50" s="1157" t="s">
        <v>17</v>
      </c>
      <c r="F50" s="1157"/>
      <c r="G50" s="1157"/>
      <c r="H50" s="1157"/>
      <c r="I50" s="1157"/>
      <c r="J50" s="1158"/>
      <c r="K50" s="63">
        <v>82</v>
      </c>
      <c r="L50" s="64">
        <v>116</v>
      </c>
      <c r="M50" s="64">
        <v>155</v>
      </c>
      <c r="N50" s="64">
        <v>169</v>
      </c>
      <c r="O50" s="65">
        <v>193</v>
      </c>
      <c r="P50" s="48"/>
      <c r="Q50" s="48"/>
      <c r="R50" s="48"/>
      <c r="S50" s="48"/>
      <c r="T50" s="48"/>
      <c r="U50" s="48"/>
    </row>
    <row r="51" spans="1:21" ht="30.75" customHeight="1" x14ac:dyDescent="0.15">
      <c r="A51" s="48"/>
      <c r="B51" s="1182"/>
      <c r="C51" s="1183"/>
      <c r="D51" s="66"/>
      <c r="E51" s="1157" t="s">
        <v>18</v>
      </c>
      <c r="F51" s="1157"/>
      <c r="G51" s="1157"/>
      <c r="H51" s="1157"/>
      <c r="I51" s="1157"/>
      <c r="J51" s="1158"/>
      <c r="K51" s="63" t="s">
        <v>538</v>
      </c>
      <c r="L51" s="64" t="s">
        <v>538</v>
      </c>
      <c r="M51" s="64" t="s">
        <v>538</v>
      </c>
      <c r="N51" s="64" t="s">
        <v>538</v>
      </c>
      <c r="O51" s="65" t="s">
        <v>538</v>
      </c>
      <c r="P51" s="48"/>
      <c r="Q51" s="48"/>
      <c r="R51" s="48"/>
      <c r="S51" s="48"/>
      <c r="T51" s="48"/>
      <c r="U51" s="48"/>
    </row>
    <row r="52" spans="1:21" ht="30.75" customHeight="1" x14ac:dyDescent="0.15">
      <c r="A52" s="48"/>
      <c r="B52" s="1155" t="s">
        <v>19</v>
      </c>
      <c r="C52" s="1156"/>
      <c r="D52" s="66"/>
      <c r="E52" s="1157" t="s">
        <v>20</v>
      </c>
      <c r="F52" s="1157"/>
      <c r="G52" s="1157"/>
      <c r="H52" s="1157"/>
      <c r="I52" s="1157"/>
      <c r="J52" s="1158"/>
      <c r="K52" s="63">
        <v>2688</v>
      </c>
      <c r="L52" s="64">
        <v>2647</v>
      </c>
      <c r="M52" s="64">
        <v>2952</v>
      </c>
      <c r="N52" s="64">
        <v>3095</v>
      </c>
      <c r="O52" s="65">
        <v>3105</v>
      </c>
      <c r="P52" s="48"/>
      <c r="Q52" s="48"/>
      <c r="R52" s="48"/>
      <c r="S52" s="48"/>
      <c r="T52" s="48"/>
      <c r="U52" s="48"/>
    </row>
    <row r="53" spans="1:21" ht="30.75" customHeight="1" thickBot="1" x14ac:dyDescent="0.2">
      <c r="A53" s="48"/>
      <c r="B53" s="1159" t="s">
        <v>21</v>
      </c>
      <c r="C53" s="1160"/>
      <c r="D53" s="67"/>
      <c r="E53" s="1161" t="s">
        <v>22</v>
      </c>
      <c r="F53" s="1161"/>
      <c r="G53" s="1161"/>
      <c r="H53" s="1161"/>
      <c r="I53" s="1161"/>
      <c r="J53" s="1162"/>
      <c r="K53" s="68">
        <v>1053</v>
      </c>
      <c r="L53" s="69">
        <v>1275</v>
      </c>
      <c r="M53" s="69">
        <v>1162</v>
      </c>
      <c r="N53" s="69">
        <v>1024</v>
      </c>
      <c r="O53" s="70">
        <v>1112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24</v>
      </c>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25</v>
      </c>
      <c r="C56" s="73"/>
      <c r="D56" s="73"/>
      <c r="E56" s="73"/>
      <c r="F56" s="73"/>
      <c r="G56" s="73"/>
      <c r="H56" s="73"/>
      <c r="I56" s="73"/>
      <c r="J56" s="73"/>
      <c r="K56" s="74"/>
      <c r="L56" s="74"/>
      <c r="M56" s="74"/>
      <c r="N56" s="74"/>
      <c r="O56" s="75" t="s">
        <v>583</v>
      </c>
      <c r="P56" s="48"/>
      <c r="Q56" s="48"/>
      <c r="R56" s="48"/>
      <c r="S56" s="48"/>
      <c r="T56" s="48"/>
      <c r="U56" s="48"/>
    </row>
    <row r="57" spans="1:21" ht="31.5" customHeight="1" thickBot="1" x14ac:dyDescent="0.2">
      <c r="A57" s="48"/>
      <c r="B57" s="76"/>
      <c r="C57" s="77"/>
      <c r="D57" s="77"/>
      <c r="E57" s="78"/>
      <c r="F57" s="78"/>
      <c r="G57" s="78"/>
      <c r="H57" s="78"/>
      <c r="I57" s="78"/>
      <c r="J57" s="79" t="s">
        <v>2</v>
      </c>
      <c r="K57" s="80" t="s">
        <v>584</v>
      </c>
      <c r="L57" s="81" t="s">
        <v>585</v>
      </c>
      <c r="M57" s="81" t="s">
        <v>586</v>
      </c>
      <c r="N57" s="81" t="s">
        <v>587</v>
      </c>
      <c r="O57" s="82" t="s">
        <v>588</v>
      </c>
      <c r="P57" s="48"/>
      <c r="Q57" s="48"/>
      <c r="R57" s="48"/>
      <c r="S57" s="48"/>
      <c r="T57" s="48"/>
      <c r="U57" s="48"/>
    </row>
    <row r="58" spans="1:21" ht="31.5" customHeight="1" x14ac:dyDescent="0.15">
      <c r="B58" s="1163" t="s">
        <v>26</v>
      </c>
      <c r="C58" s="1164"/>
      <c r="D58" s="1169" t="s">
        <v>27</v>
      </c>
      <c r="E58" s="1170"/>
      <c r="F58" s="1170"/>
      <c r="G58" s="1170"/>
      <c r="H58" s="1170"/>
      <c r="I58" s="1170"/>
      <c r="J58" s="1171"/>
      <c r="K58" s="83"/>
      <c r="L58" s="84"/>
      <c r="M58" s="84"/>
      <c r="N58" s="84"/>
      <c r="O58" s="85"/>
    </row>
    <row r="59" spans="1:21" ht="31.5" customHeight="1" x14ac:dyDescent="0.15">
      <c r="B59" s="1165"/>
      <c r="C59" s="1166"/>
      <c r="D59" s="1172" t="s">
        <v>28</v>
      </c>
      <c r="E59" s="1173"/>
      <c r="F59" s="1173"/>
      <c r="G59" s="1173"/>
      <c r="H59" s="1173"/>
      <c r="I59" s="1173"/>
      <c r="J59" s="1174"/>
      <c r="K59" s="86"/>
      <c r="L59" s="87"/>
      <c r="M59" s="87"/>
      <c r="N59" s="87"/>
      <c r="O59" s="88"/>
    </row>
    <row r="60" spans="1:21" ht="31.5" customHeight="1" thickBot="1" x14ac:dyDescent="0.2">
      <c r="B60" s="1167"/>
      <c r="C60" s="1168"/>
      <c r="D60" s="1175" t="s">
        <v>29</v>
      </c>
      <c r="E60" s="1176"/>
      <c r="F60" s="1176"/>
      <c r="G60" s="1176"/>
      <c r="H60" s="1176"/>
      <c r="I60" s="1176"/>
      <c r="J60" s="1177"/>
      <c r="K60" s="89"/>
      <c r="L60" s="90"/>
      <c r="M60" s="90"/>
      <c r="N60" s="90"/>
      <c r="O60" s="91"/>
    </row>
    <row r="61" spans="1:21" ht="24" customHeight="1" x14ac:dyDescent="0.15">
      <c r="B61" s="92"/>
      <c r="C61" s="92"/>
      <c r="D61" s="93" t="s">
        <v>30</v>
      </c>
      <c r="E61" s="94"/>
      <c r="F61" s="94"/>
      <c r="G61" s="94"/>
      <c r="H61" s="94"/>
      <c r="I61" s="94"/>
      <c r="J61" s="94"/>
      <c r="K61" s="94"/>
      <c r="L61" s="94"/>
      <c r="M61" s="94"/>
      <c r="N61" s="94"/>
      <c r="O61" s="94"/>
    </row>
    <row r="62" spans="1:21" ht="24" customHeight="1" x14ac:dyDescent="0.15">
      <c r="B62" s="95"/>
      <c r="C62" s="95"/>
      <c r="D62" s="93" t="s">
        <v>31</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cq6VCPJluSlOwJrZjeX2IiBUxOAQ8XVYSbc8cKubZ20nvVyPnqYU7cJwU6PcIXHChKoGWhL6oi78cMDC9IgZ4A==" saltValue="vpadFzmKIk4oPl6ftvml4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D43" zoomScaleNormal="100" zoomScaleSheetLayoutView="100" workbookViewId="0">
      <selection activeCell="E46" sqref="E46:H46"/>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9</v>
      </c>
    </row>
    <row r="40" spans="2:13" ht="27.75" customHeight="1" thickBot="1" x14ac:dyDescent="0.2">
      <c r="B40" s="98" t="s">
        <v>10</v>
      </c>
      <c r="C40" s="99"/>
      <c r="D40" s="99"/>
      <c r="E40" s="100"/>
      <c r="F40" s="100"/>
      <c r="G40" s="100"/>
      <c r="H40" s="101" t="s">
        <v>2</v>
      </c>
      <c r="I40" s="102" t="s">
        <v>565</v>
      </c>
      <c r="J40" s="103" t="s">
        <v>566</v>
      </c>
      <c r="K40" s="103" t="s">
        <v>567</v>
      </c>
      <c r="L40" s="103" t="s">
        <v>568</v>
      </c>
      <c r="M40" s="104" t="s">
        <v>569</v>
      </c>
    </row>
    <row r="41" spans="2:13" ht="27.75" customHeight="1" x14ac:dyDescent="0.15">
      <c r="B41" s="1198" t="s">
        <v>32</v>
      </c>
      <c r="C41" s="1199"/>
      <c r="D41" s="105"/>
      <c r="E41" s="1200" t="s">
        <v>33</v>
      </c>
      <c r="F41" s="1200"/>
      <c r="G41" s="1200"/>
      <c r="H41" s="1201"/>
      <c r="I41" s="355">
        <v>31192</v>
      </c>
      <c r="J41" s="356">
        <v>31459</v>
      </c>
      <c r="K41" s="356">
        <v>31428</v>
      </c>
      <c r="L41" s="356">
        <v>30794</v>
      </c>
      <c r="M41" s="357">
        <v>28746</v>
      </c>
    </row>
    <row r="42" spans="2:13" ht="27.75" customHeight="1" x14ac:dyDescent="0.15">
      <c r="B42" s="1188"/>
      <c r="C42" s="1189"/>
      <c r="D42" s="106"/>
      <c r="E42" s="1192" t="s">
        <v>34</v>
      </c>
      <c r="F42" s="1192"/>
      <c r="G42" s="1192"/>
      <c r="H42" s="1193"/>
      <c r="I42" s="358">
        <v>1</v>
      </c>
      <c r="J42" s="359" t="s">
        <v>538</v>
      </c>
      <c r="K42" s="359" t="s">
        <v>538</v>
      </c>
      <c r="L42" s="359" t="s">
        <v>538</v>
      </c>
      <c r="M42" s="360" t="s">
        <v>538</v>
      </c>
    </row>
    <row r="43" spans="2:13" ht="27.75" customHeight="1" x14ac:dyDescent="0.15">
      <c r="B43" s="1188"/>
      <c r="C43" s="1189"/>
      <c r="D43" s="106"/>
      <c r="E43" s="1192" t="s">
        <v>35</v>
      </c>
      <c r="F43" s="1192"/>
      <c r="G43" s="1192"/>
      <c r="H43" s="1193"/>
      <c r="I43" s="358">
        <v>12576</v>
      </c>
      <c r="J43" s="359">
        <v>12124</v>
      </c>
      <c r="K43" s="359">
        <v>12172</v>
      </c>
      <c r="L43" s="359">
        <v>11872</v>
      </c>
      <c r="M43" s="360">
        <v>11758</v>
      </c>
    </row>
    <row r="44" spans="2:13" ht="27.75" customHeight="1" x14ac:dyDescent="0.15">
      <c r="B44" s="1188"/>
      <c r="C44" s="1189"/>
      <c r="D44" s="106"/>
      <c r="E44" s="1192" t="s">
        <v>36</v>
      </c>
      <c r="F44" s="1192"/>
      <c r="G44" s="1192"/>
      <c r="H44" s="1193"/>
      <c r="I44" s="358">
        <v>754</v>
      </c>
      <c r="J44" s="359">
        <v>1061</v>
      </c>
      <c r="K44" s="359">
        <v>1204</v>
      </c>
      <c r="L44" s="359">
        <v>1053</v>
      </c>
      <c r="M44" s="360">
        <v>847</v>
      </c>
    </row>
    <row r="45" spans="2:13" ht="27.75" customHeight="1" x14ac:dyDescent="0.15">
      <c r="B45" s="1188"/>
      <c r="C45" s="1189"/>
      <c r="D45" s="106"/>
      <c r="E45" s="1192" t="s">
        <v>37</v>
      </c>
      <c r="F45" s="1192"/>
      <c r="G45" s="1192"/>
      <c r="H45" s="1193"/>
      <c r="I45" s="358">
        <v>3208</v>
      </c>
      <c r="J45" s="359">
        <v>2819</v>
      </c>
      <c r="K45" s="359">
        <v>2611</v>
      </c>
      <c r="L45" s="359">
        <v>2386</v>
      </c>
      <c r="M45" s="360">
        <v>2364</v>
      </c>
    </row>
    <row r="46" spans="2:13" ht="27.75" customHeight="1" x14ac:dyDescent="0.15">
      <c r="B46" s="1188"/>
      <c r="C46" s="1189"/>
      <c r="D46" s="107"/>
      <c r="E46" s="1192" t="s">
        <v>38</v>
      </c>
      <c r="F46" s="1192"/>
      <c r="G46" s="1192"/>
      <c r="H46" s="1193"/>
      <c r="I46" s="358" t="s">
        <v>538</v>
      </c>
      <c r="J46" s="359" t="s">
        <v>538</v>
      </c>
      <c r="K46" s="359" t="s">
        <v>538</v>
      </c>
      <c r="L46" s="359" t="s">
        <v>538</v>
      </c>
      <c r="M46" s="360" t="s">
        <v>538</v>
      </c>
    </row>
    <row r="47" spans="2:13" ht="27.75" customHeight="1" x14ac:dyDescent="0.15">
      <c r="B47" s="1188"/>
      <c r="C47" s="1189"/>
      <c r="D47" s="108"/>
      <c r="E47" s="1202" t="s">
        <v>39</v>
      </c>
      <c r="F47" s="1203"/>
      <c r="G47" s="1203"/>
      <c r="H47" s="1204"/>
      <c r="I47" s="358" t="s">
        <v>538</v>
      </c>
      <c r="J47" s="359" t="s">
        <v>538</v>
      </c>
      <c r="K47" s="359" t="s">
        <v>538</v>
      </c>
      <c r="L47" s="359" t="s">
        <v>538</v>
      </c>
      <c r="M47" s="360" t="s">
        <v>538</v>
      </c>
    </row>
    <row r="48" spans="2:13" ht="27.75" customHeight="1" x14ac:dyDescent="0.15">
      <c r="B48" s="1188"/>
      <c r="C48" s="1189"/>
      <c r="D48" s="106"/>
      <c r="E48" s="1192" t="s">
        <v>40</v>
      </c>
      <c r="F48" s="1192"/>
      <c r="G48" s="1192"/>
      <c r="H48" s="1193"/>
      <c r="I48" s="358" t="s">
        <v>538</v>
      </c>
      <c r="J48" s="359" t="s">
        <v>538</v>
      </c>
      <c r="K48" s="359" t="s">
        <v>538</v>
      </c>
      <c r="L48" s="359" t="s">
        <v>538</v>
      </c>
      <c r="M48" s="360" t="s">
        <v>538</v>
      </c>
    </row>
    <row r="49" spans="2:13" ht="27.75" customHeight="1" x14ac:dyDescent="0.15">
      <c r="B49" s="1190"/>
      <c r="C49" s="1191"/>
      <c r="D49" s="106"/>
      <c r="E49" s="1192" t="s">
        <v>41</v>
      </c>
      <c r="F49" s="1192"/>
      <c r="G49" s="1192"/>
      <c r="H49" s="1193"/>
      <c r="I49" s="358" t="s">
        <v>538</v>
      </c>
      <c r="J49" s="359" t="s">
        <v>538</v>
      </c>
      <c r="K49" s="359" t="s">
        <v>538</v>
      </c>
      <c r="L49" s="359" t="s">
        <v>538</v>
      </c>
      <c r="M49" s="360" t="s">
        <v>538</v>
      </c>
    </row>
    <row r="50" spans="2:13" ht="27.75" customHeight="1" x14ac:dyDescent="0.15">
      <c r="B50" s="1186" t="s">
        <v>42</v>
      </c>
      <c r="C50" s="1187"/>
      <c r="D50" s="109"/>
      <c r="E50" s="1192" t="s">
        <v>43</v>
      </c>
      <c r="F50" s="1192"/>
      <c r="G50" s="1192"/>
      <c r="H50" s="1193"/>
      <c r="I50" s="358">
        <v>14431</v>
      </c>
      <c r="J50" s="359">
        <v>15562</v>
      </c>
      <c r="K50" s="359">
        <v>16480</v>
      </c>
      <c r="L50" s="359">
        <v>17189</v>
      </c>
      <c r="M50" s="360">
        <v>17218</v>
      </c>
    </row>
    <row r="51" spans="2:13" ht="27.75" customHeight="1" x14ac:dyDescent="0.15">
      <c r="B51" s="1188"/>
      <c r="C51" s="1189"/>
      <c r="D51" s="106"/>
      <c r="E51" s="1192" t="s">
        <v>44</v>
      </c>
      <c r="F51" s="1192"/>
      <c r="G51" s="1192"/>
      <c r="H51" s="1193"/>
      <c r="I51" s="358">
        <v>111</v>
      </c>
      <c r="J51" s="359">
        <v>172</v>
      </c>
      <c r="K51" s="359">
        <v>316</v>
      </c>
      <c r="L51" s="359">
        <v>296</v>
      </c>
      <c r="M51" s="360">
        <v>268</v>
      </c>
    </row>
    <row r="52" spans="2:13" ht="27.75" customHeight="1" x14ac:dyDescent="0.15">
      <c r="B52" s="1190"/>
      <c r="C52" s="1191"/>
      <c r="D52" s="106"/>
      <c r="E52" s="1192" t="s">
        <v>45</v>
      </c>
      <c r="F52" s="1192"/>
      <c r="G52" s="1192"/>
      <c r="H52" s="1193"/>
      <c r="I52" s="358">
        <v>31591</v>
      </c>
      <c r="J52" s="359">
        <v>32461</v>
      </c>
      <c r="K52" s="359">
        <v>33590</v>
      </c>
      <c r="L52" s="359">
        <v>33672</v>
      </c>
      <c r="M52" s="360">
        <v>33035</v>
      </c>
    </row>
    <row r="53" spans="2:13" ht="27.75" customHeight="1" thickBot="1" x14ac:dyDescent="0.2">
      <c r="B53" s="1194" t="s">
        <v>46</v>
      </c>
      <c r="C53" s="1195"/>
      <c r="D53" s="110"/>
      <c r="E53" s="1196" t="s">
        <v>47</v>
      </c>
      <c r="F53" s="1196"/>
      <c r="G53" s="1196"/>
      <c r="H53" s="1197"/>
      <c r="I53" s="361">
        <v>1599</v>
      </c>
      <c r="J53" s="362">
        <v>-733</v>
      </c>
      <c r="K53" s="362">
        <v>-2972</v>
      </c>
      <c r="L53" s="362">
        <v>-5052</v>
      </c>
      <c r="M53" s="363">
        <v>-6805</v>
      </c>
    </row>
    <row r="54" spans="2:13" ht="27.75" customHeight="1" x14ac:dyDescent="0.15">
      <c r="B54" s="111" t="s">
        <v>48</v>
      </c>
      <c r="C54" s="112"/>
      <c r="D54" s="112"/>
      <c r="E54" s="113"/>
      <c r="F54" s="113"/>
      <c r="G54" s="113"/>
      <c r="H54" s="113"/>
      <c r="I54" s="114"/>
      <c r="J54" s="114"/>
      <c r="K54" s="114"/>
      <c r="L54" s="114"/>
      <c r="M54" s="114"/>
    </row>
    <row r="55" spans="2:13" x14ac:dyDescent="0.15"/>
  </sheetData>
  <sheetProtection algorithmName="SHA-512" hashValue="UT2bT71Mr6i/YN5B5MG1N7VpBkpgGCE2bTmFO8WMpeEZSphI7yrpk+TaPeI42SvkFsS3ZNf+fSv4mHhBJPvOcw==" saltValue="vROE3pmm+GPhtu+dJtuJH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B6" zoomScale="70" zoomScaleNormal="70" zoomScaleSheetLayoutView="100" workbookViewId="0">
      <selection activeCell="F56" sqref="F56"/>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49</v>
      </c>
    </row>
    <row r="54" spans="2:8" ht="29.25" customHeight="1" thickBot="1" x14ac:dyDescent="0.25">
      <c r="B54" s="116" t="s">
        <v>1</v>
      </c>
      <c r="C54" s="117"/>
      <c r="D54" s="117"/>
      <c r="E54" s="118" t="s">
        <v>2</v>
      </c>
      <c r="F54" s="119" t="s">
        <v>567</v>
      </c>
      <c r="G54" s="119" t="s">
        <v>568</v>
      </c>
      <c r="H54" s="120" t="s">
        <v>569</v>
      </c>
    </row>
    <row r="55" spans="2:8" ht="52.5" customHeight="1" x14ac:dyDescent="0.15">
      <c r="B55" s="121"/>
      <c r="C55" s="1213" t="s">
        <v>50</v>
      </c>
      <c r="D55" s="1213"/>
      <c r="E55" s="1214"/>
      <c r="F55" s="122">
        <v>4312</v>
      </c>
      <c r="G55" s="122">
        <v>4336</v>
      </c>
      <c r="H55" s="123">
        <v>4359</v>
      </c>
    </row>
    <row r="56" spans="2:8" ht="52.5" customHeight="1" x14ac:dyDescent="0.15">
      <c r="B56" s="124"/>
      <c r="C56" s="1215" t="s">
        <v>51</v>
      </c>
      <c r="D56" s="1215"/>
      <c r="E56" s="1216"/>
      <c r="F56" s="125">
        <v>2802</v>
      </c>
      <c r="G56" s="125">
        <v>2569</v>
      </c>
      <c r="H56" s="126">
        <v>2076</v>
      </c>
    </row>
    <row r="57" spans="2:8" ht="53.25" customHeight="1" x14ac:dyDescent="0.15">
      <c r="B57" s="124"/>
      <c r="C57" s="1217" t="s">
        <v>52</v>
      </c>
      <c r="D57" s="1217"/>
      <c r="E57" s="1218"/>
      <c r="F57" s="127">
        <v>10781</v>
      </c>
      <c r="G57" s="127">
        <v>11651</v>
      </c>
      <c r="H57" s="128">
        <v>12057</v>
      </c>
    </row>
    <row r="58" spans="2:8" ht="45.75" customHeight="1" x14ac:dyDescent="0.15">
      <c r="B58" s="129"/>
      <c r="C58" s="1205" t="s">
        <v>605</v>
      </c>
      <c r="D58" s="1206"/>
      <c r="E58" s="1207"/>
      <c r="F58" s="130">
        <v>2880</v>
      </c>
      <c r="G58" s="130">
        <v>3468</v>
      </c>
      <c r="H58" s="131">
        <v>4082</v>
      </c>
    </row>
    <row r="59" spans="2:8" ht="45.75" customHeight="1" x14ac:dyDescent="0.15">
      <c r="B59" s="129"/>
      <c r="C59" s="1205" t="s">
        <v>606</v>
      </c>
      <c r="D59" s="1206"/>
      <c r="E59" s="1207"/>
      <c r="F59" s="130">
        <v>2644</v>
      </c>
      <c r="G59" s="130">
        <v>3359</v>
      </c>
      <c r="H59" s="131">
        <v>3279</v>
      </c>
    </row>
    <row r="60" spans="2:8" ht="45.75" customHeight="1" x14ac:dyDescent="0.15">
      <c r="B60" s="129"/>
      <c r="C60" s="1205" t="s">
        <v>613</v>
      </c>
      <c r="D60" s="1206"/>
      <c r="E60" s="1207"/>
      <c r="F60" s="130">
        <v>2102</v>
      </c>
      <c r="G60" s="130">
        <v>2109</v>
      </c>
      <c r="H60" s="131">
        <v>2115</v>
      </c>
    </row>
    <row r="61" spans="2:8" ht="45.75" customHeight="1" x14ac:dyDescent="0.15">
      <c r="B61" s="129"/>
      <c r="C61" s="1205" t="s">
        <v>614</v>
      </c>
      <c r="D61" s="1206"/>
      <c r="E61" s="1207"/>
      <c r="F61" s="130">
        <v>700</v>
      </c>
      <c r="G61" s="130">
        <v>660</v>
      </c>
      <c r="H61" s="131">
        <v>616</v>
      </c>
    </row>
    <row r="62" spans="2:8" ht="45.75" customHeight="1" thickBot="1" x14ac:dyDescent="0.2">
      <c r="B62" s="132"/>
      <c r="C62" s="1208" t="s">
        <v>615</v>
      </c>
      <c r="D62" s="1209"/>
      <c r="E62" s="1210"/>
      <c r="F62" s="133">
        <v>449</v>
      </c>
      <c r="G62" s="133">
        <v>401</v>
      </c>
      <c r="H62" s="134">
        <v>392</v>
      </c>
    </row>
    <row r="63" spans="2:8" ht="52.5" customHeight="1" thickBot="1" x14ac:dyDescent="0.2">
      <c r="B63" s="135"/>
      <c r="C63" s="1211" t="s">
        <v>53</v>
      </c>
      <c r="D63" s="1211"/>
      <c r="E63" s="1212"/>
      <c r="F63" s="136">
        <v>17896</v>
      </c>
      <c r="G63" s="136">
        <v>18555</v>
      </c>
      <c r="H63" s="137">
        <v>18492</v>
      </c>
    </row>
    <row r="64" spans="2:8" x14ac:dyDescent="0.15"/>
  </sheetData>
  <sheetProtection algorithmName="SHA-512" hashValue="+XNU8YqLufnHB4h5Xs1leuWKwQjWDFcgT/u2518KXtGpBeIBXxKKjST7lPZf9YcD0K0zJi990jll09dv5CfCPA==" saltValue="GMq6fFLj+fnOFC03f/pHK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54</v>
      </c>
      <c r="E2" s="149"/>
      <c r="F2" s="150" t="s">
        <v>562</v>
      </c>
      <c r="G2" s="151"/>
      <c r="H2" s="152"/>
    </row>
    <row r="3" spans="1:8" x14ac:dyDescent="0.15">
      <c r="A3" s="148" t="s">
        <v>555</v>
      </c>
      <c r="B3" s="153"/>
      <c r="C3" s="154"/>
      <c r="D3" s="155">
        <v>81798</v>
      </c>
      <c r="E3" s="156"/>
      <c r="F3" s="157">
        <v>69185</v>
      </c>
      <c r="G3" s="158"/>
      <c r="H3" s="159"/>
    </row>
    <row r="4" spans="1:8" x14ac:dyDescent="0.15">
      <c r="A4" s="160"/>
      <c r="B4" s="161"/>
      <c r="C4" s="162"/>
      <c r="D4" s="163">
        <v>31852</v>
      </c>
      <c r="E4" s="164"/>
      <c r="F4" s="165">
        <v>38519</v>
      </c>
      <c r="G4" s="166"/>
      <c r="H4" s="167"/>
    </row>
    <row r="5" spans="1:8" x14ac:dyDescent="0.15">
      <c r="A5" s="148" t="s">
        <v>557</v>
      </c>
      <c r="B5" s="153"/>
      <c r="C5" s="154"/>
      <c r="D5" s="155">
        <v>82868</v>
      </c>
      <c r="E5" s="156"/>
      <c r="F5" s="157">
        <v>70166</v>
      </c>
      <c r="G5" s="158"/>
      <c r="H5" s="159"/>
    </row>
    <row r="6" spans="1:8" x14ac:dyDescent="0.15">
      <c r="A6" s="160"/>
      <c r="B6" s="161"/>
      <c r="C6" s="162"/>
      <c r="D6" s="163">
        <v>28835</v>
      </c>
      <c r="E6" s="164"/>
      <c r="F6" s="165">
        <v>36115</v>
      </c>
      <c r="G6" s="166"/>
      <c r="H6" s="167"/>
    </row>
    <row r="7" spans="1:8" x14ac:dyDescent="0.15">
      <c r="A7" s="148" t="s">
        <v>558</v>
      </c>
      <c r="B7" s="153"/>
      <c r="C7" s="154"/>
      <c r="D7" s="155">
        <v>80524</v>
      </c>
      <c r="E7" s="156"/>
      <c r="F7" s="157">
        <v>70329</v>
      </c>
      <c r="G7" s="158"/>
      <c r="H7" s="159"/>
    </row>
    <row r="8" spans="1:8" x14ac:dyDescent="0.15">
      <c r="A8" s="160"/>
      <c r="B8" s="161"/>
      <c r="C8" s="162"/>
      <c r="D8" s="163">
        <v>52016</v>
      </c>
      <c r="E8" s="164"/>
      <c r="F8" s="165">
        <v>39403</v>
      </c>
      <c r="G8" s="166"/>
      <c r="H8" s="167"/>
    </row>
    <row r="9" spans="1:8" x14ac:dyDescent="0.15">
      <c r="A9" s="148" t="s">
        <v>559</v>
      </c>
      <c r="B9" s="153"/>
      <c r="C9" s="154"/>
      <c r="D9" s="155">
        <v>75044</v>
      </c>
      <c r="E9" s="156"/>
      <c r="F9" s="157">
        <v>71871</v>
      </c>
      <c r="G9" s="158"/>
      <c r="H9" s="159"/>
    </row>
    <row r="10" spans="1:8" x14ac:dyDescent="0.15">
      <c r="A10" s="160"/>
      <c r="B10" s="161"/>
      <c r="C10" s="162"/>
      <c r="D10" s="163">
        <v>55533</v>
      </c>
      <c r="E10" s="164"/>
      <c r="F10" s="165">
        <v>38232</v>
      </c>
      <c r="G10" s="166"/>
      <c r="H10" s="167"/>
    </row>
    <row r="11" spans="1:8" x14ac:dyDescent="0.15">
      <c r="A11" s="148" t="s">
        <v>560</v>
      </c>
      <c r="B11" s="153"/>
      <c r="C11" s="154"/>
      <c r="D11" s="155">
        <v>65591</v>
      </c>
      <c r="E11" s="156"/>
      <c r="F11" s="157">
        <v>71807</v>
      </c>
      <c r="G11" s="158"/>
      <c r="H11" s="159"/>
    </row>
    <row r="12" spans="1:8" x14ac:dyDescent="0.15">
      <c r="A12" s="160"/>
      <c r="B12" s="161"/>
      <c r="C12" s="168"/>
      <c r="D12" s="163">
        <v>43946</v>
      </c>
      <c r="E12" s="164"/>
      <c r="F12" s="165">
        <v>37333</v>
      </c>
      <c r="G12" s="166"/>
      <c r="H12" s="167"/>
    </row>
    <row r="13" spans="1:8" x14ac:dyDescent="0.15">
      <c r="A13" s="148"/>
      <c r="B13" s="153"/>
      <c r="C13" s="169"/>
      <c r="D13" s="170">
        <v>77165</v>
      </c>
      <c r="E13" s="171"/>
      <c r="F13" s="172">
        <v>70672</v>
      </c>
      <c r="G13" s="173"/>
      <c r="H13" s="159"/>
    </row>
    <row r="14" spans="1:8" x14ac:dyDescent="0.15">
      <c r="A14" s="160"/>
      <c r="B14" s="161"/>
      <c r="C14" s="162"/>
      <c r="D14" s="163">
        <v>42436</v>
      </c>
      <c r="E14" s="164"/>
      <c r="F14" s="165">
        <v>37920</v>
      </c>
      <c r="G14" s="166"/>
      <c r="H14" s="167"/>
    </row>
    <row r="17" spans="1:11" x14ac:dyDescent="0.15">
      <c r="A17" s="144" t="s">
        <v>55</v>
      </c>
    </row>
    <row r="18" spans="1:11" x14ac:dyDescent="0.15">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15">
      <c r="A19" s="174" t="s">
        <v>56</v>
      </c>
      <c r="B19" s="174">
        <f>ROUND(VALUE(SUBSTITUTE(実質収支比率等に係る経年分析!F$48,"▲","-")),2)</f>
        <v>6.68</v>
      </c>
      <c r="C19" s="174">
        <f>ROUND(VALUE(SUBSTITUTE(実質収支比率等に係る経年分析!G$48,"▲","-")),2)</f>
        <v>6.66</v>
      </c>
      <c r="D19" s="174">
        <f>ROUND(VALUE(SUBSTITUTE(実質収支比率等に係る経年分析!H$48,"▲","-")),2)</f>
        <v>6.22</v>
      </c>
      <c r="E19" s="174">
        <f>ROUND(VALUE(SUBSTITUTE(実質収支比率等に係る経年分析!I$48,"▲","-")),2)</f>
        <v>5.97</v>
      </c>
      <c r="F19" s="174">
        <f>ROUND(VALUE(SUBSTITUTE(実質収支比率等に係る経年分析!J$48,"▲","-")),2)</f>
        <v>6.66</v>
      </c>
    </row>
    <row r="20" spans="1:11" x14ac:dyDescent="0.15">
      <c r="A20" s="174" t="s">
        <v>57</v>
      </c>
      <c r="B20" s="174">
        <f>ROUND(VALUE(SUBSTITUTE(実質収支比率等に係る経年分析!F$47,"▲","-")),2)</f>
        <v>26.71</v>
      </c>
      <c r="C20" s="174">
        <f>ROUND(VALUE(SUBSTITUTE(実質収支比率等に係る経年分析!G$47,"▲","-")),2)</f>
        <v>27.3</v>
      </c>
      <c r="D20" s="174">
        <f>ROUND(VALUE(SUBSTITUTE(実質収支比率等に係る経年分析!H$47,"▲","-")),2)</f>
        <v>27.85</v>
      </c>
      <c r="E20" s="174">
        <f>ROUND(VALUE(SUBSTITUTE(実質収支比率等に係る経年分析!I$47,"▲","-")),2)</f>
        <v>27.02</v>
      </c>
      <c r="F20" s="174">
        <f>ROUND(VALUE(SUBSTITUTE(実質収支比率等に係る経年分析!J$47,"▲","-")),2)</f>
        <v>28.01</v>
      </c>
    </row>
    <row r="21" spans="1:11" x14ac:dyDescent="0.15">
      <c r="A21" s="174" t="s">
        <v>58</v>
      </c>
      <c r="B21" s="174">
        <f>IF(ISNUMBER(VALUE(SUBSTITUTE(実質収支比率等に係る経年分析!F$49,"▲","-"))),ROUND(VALUE(SUBSTITUTE(実質収支比率等に係る経年分析!F$49,"▲","-")),2),NA())</f>
        <v>-2.06</v>
      </c>
      <c r="C21" s="174">
        <f>IF(ISNUMBER(VALUE(SUBSTITUTE(実質収支比率等に係る経年分析!G$49,"▲","-"))),ROUND(VALUE(SUBSTITUTE(実質収支比率等に係る経年分析!G$49,"▲","-")),2),NA())</f>
        <v>3.03</v>
      </c>
      <c r="D21" s="174">
        <f>IF(ISNUMBER(VALUE(SUBSTITUTE(実質収支比率等に係る経年分析!H$49,"▲","-"))),ROUND(VALUE(SUBSTITUTE(実質収支比率等に係る経年分析!H$49,"▲","-")),2),NA())</f>
        <v>7.95</v>
      </c>
      <c r="E21" s="174">
        <f>IF(ISNUMBER(VALUE(SUBSTITUTE(実質収支比率等に係る経年分析!I$49,"▲","-"))),ROUND(VALUE(SUBSTITUTE(実質収支比率等に係る経年分析!I$49,"▲","-")),2),NA())</f>
        <v>9.35</v>
      </c>
      <c r="F21" s="174">
        <f>IF(ISNUMBER(VALUE(SUBSTITUTE(実質収支比率等に係る経年分析!J$49,"▲","-"))),ROUND(VALUE(SUBSTITUTE(実質収支比率等に係る経年分析!J$49,"▲","-")),2),NA())</f>
        <v>9.7799999999999994</v>
      </c>
    </row>
    <row r="24" spans="1:11" x14ac:dyDescent="0.15">
      <c r="A24" s="144" t="s">
        <v>59</v>
      </c>
    </row>
    <row r="25" spans="1:11" x14ac:dyDescent="0.15">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15">
      <c r="A26" s="175"/>
      <c r="B26" s="175" t="s">
        <v>60</v>
      </c>
      <c r="C26" s="175" t="s">
        <v>61</v>
      </c>
      <c r="D26" s="175" t="s">
        <v>60</v>
      </c>
      <c r="E26" s="175" t="s">
        <v>61</v>
      </c>
      <c r="F26" s="175" t="s">
        <v>60</v>
      </c>
      <c r="G26" s="175" t="s">
        <v>61</v>
      </c>
      <c r="H26" s="175" t="s">
        <v>60</v>
      </c>
      <c r="I26" s="175" t="s">
        <v>61</v>
      </c>
      <c r="J26" s="175" t="s">
        <v>60</v>
      </c>
      <c r="K26" s="175" t="s">
        <v>61</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国民健康保険特別会計（直営診療施設勘定）</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0.08</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0.04</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0.05</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0.13</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0.14000000000000001</v>
      </c>
    </row>
    <row r="30" spans="1:11" x14ac:dyDescent="0.15">
      <c r="A30" s="175" t="str">
        <f>IF(連結実質赤字比率に係る赤字・黒字の構成分析!C$40="",NA(),連結実質赤字比率に係る赤字・黒字の構成分析!C$40)</f>
        <v>後期高齢者医療特別会計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0.17</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0.18</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0.16</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0.17</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0.2</v>
      </c>
    </row>
    <row r="31" spans="1:11" x14ac:dyDescent="0.15">
      <c r="A31" s="175" t="str">
        <f>IF(連結実質赤字比率に係る赤字・黒字の構成分析!C$39="",NA(),連結実質赤字比率に係る赤字・黒字の構成分析!C$39)</f>
        <v>国民健康保険特別会計（事業勘定）</v>
      </c>
      <c r="B31" s="175">
        <f>IF(ROUND(VALUE(SUBSTITUTE(連結実質赤字比率に係る赤字・黒字の構成分析!F$39,"▲", "-")), 2) &lt; 0, ABS(ROUND(VALUE(SUBSTITUTE(連結実質赤字比率に係る赤字・黒字の構成分析!F$39,"▲", "-")), 2)), NA())</f>
        <v>1.31</v>
      </c>
      <c r="C31" s="175" t="e">
        <f>IF(ROUND(VALUE(SUBSTITUTE(連結実質赤字比率に係る赤字・黒字の構成分析!F$39,"▲", "-")), 2) &gt;= 0, ABS(ROUND(VALUE(SUBSTITUTE(連結実質赤字比率に係る赤字・黒字の構成分析!F$39,"▲", "-")), 2)), NA())</f>
        <v>#N/A</v>
      </c>
      <c r="D31" s="175">
        <f>IF(ROUND(VALUE(SUBSTITUTE(連結実質赤字比率に係る赤字・黒字の構成分析!G$39,"▲", "-")), 2) &lt; 0, ABS(ROUND(VALUE(SUBSTITUTE(連結実質赤字比率に係る赤字・黒字の構成分析!G$39,"▲", "-")), 2)), NA())</f>
        <v>0.01</v>
      </c>
      <c r="E31" s="175" t="e">
        <f>IF(ROUND(VALUE(SUBSTITUTE(連結実質赤字比率に係る赤字・黒字の構成分析!G$39,"▲", "-")), 2) &gt;= 0, ABS(ROUND(VALUE(SUBSTITUTE(連結実質赤字比率に係る赤字・黒字の構成分析!G$39,"▲", "-")), 2)), NA())</f>
        <v>#N/A</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0.47</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1.08</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0.34</v>
      </c>
    </row>
    <row r="32" spans="1:11" x14ac:dyDescent="0.15">
      <c r="A32" s="175" t="str">
        <f>IF(連結実質赤字比率に係る赤字・黒字の構成分析!C$38="",NA(),連結実質赤字比率に係る赤字・黒字の構成分析!C$38)</f>
        <v>介護保険特別会計（保険事業勘定）</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0.76</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0.78</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0.73</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1.25</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1.34</v>
      </c>
    </row>
    <row r="33" spans="1:16" x14ac:dyDescent="0.15">
      <c r="A33" s="175" t="str">
        <f>IF(連結実質赤字比率に係る赤字・黒字の構成分析!C$37="",NA(),連結実質赤字比率に係る赤字・黒字の構成分析!C$37)</f>
        <v>下水道事業会計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0.78</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0.69</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0.86</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1.18</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1.94</v>
      </c>
    </row>
    <row r="34" spans="1:16" x14ac:dyDescent="0.15">
      <c r="A34" s="175" t="str">
        <f>IF(連結実質赤字比率に係る赤字・黒字の構成分析!C$36="",NA(),連結実質赤字比率に係る赤字・黒字の構成分析!C$36)</f>
        <v>工業用水道事業会計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4.91</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4.5</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4.3099999999999996</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4.2300000000000004</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4.53</v>
      </c>
    </row>
    <row r="35" spans="1:16" x14ac:dyDescent="0.15">
      <c r="A35" s="175" t="str">
        <f>IF(連結実質赤字比率に係る赤字・黒字の構成分析!C$35="",NA(),連結実質赤字比率に係る赤字・黒字の構成分析!C$35)</f>
        <v>一般会計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6.67</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6.65</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6.21</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5.97</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6.65</v>
      </c>
    </row>
    <row r="36" spans="1:16" x14ac:dyDescent="0.15">
      <c r="A36" s="175" t="str">
        <f>IF(連結実質赤字比率に係る赤字・黒字の構成分析!C$34="",NA(),連結実質赤字比率に係る赤字・黒字の構成分析!C$34)</f>
        <v>水道事業会計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8.4600000000000009</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9.15</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8.84</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8.65</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8.7799999999999994</v>
      </c>
    </row>
    <row r="39" spans="1:16" x14ac:dyDescent="0.15">
      <c r="A39" s="144" t="s">
        <v>62</v>
      </c>
    </row>
    <row r="40" spans="1:16" x14ac:dyDescent="0.15">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15">
      <c r="A41" s="176"/>
      <c r="B41" s="176" t="s">
        <v>63</v>
      </c>
      <c r="C41" s="176"/>
      <c r="D41" s="176" t="s">
        <v>64</v>
      </c>
      <c r="E41" s="176" t="s">
        <v>63</v>
      </c>
      <c r="F41" s="176"/>
      <c r="G41" s="176" t="s">
        <v>64</v>
      </c>
      <c r="H41" s="176" t="s">
        <v>63</v>
      </c>
      <c r="I41" s="176"/>
      <c r="J41" s="176" t="s">
        <v>64</v>
      </c>
      <c r="K41" s="176" t="s">
        <v>63</v>
      </c>
      <c r="L41" s="176"/>
      <c r="M41" s="176" t="s">
        <v>64</v>
      </c>
      <c r="N41" s="176" t="s">
        <v>63</v>
      </c>
      <c r="O41" s="176"/>
      <c r="P41" s="176" t="s">
        <v>64</v>
      </c>
    </row>
    <row r="42" spans="1:16" x14ac:dyDescent="0.15">
      <c r="A42" s="176" t="s">
        <v>65</v>
      </c>
      <c r="B42" s="176"/>
      <c r="C42" s="176"/>
      <c r="D42" s="176">
        <f>'実質公債費比率（分子）の構造'!K$52</f>
        <v>2688</v>
      </c>
      <c r="E42" s="176"/>
      <c r="F42" s="176"/>
      <c r="G42" s="176">
        <f>'実質公債費比率（分子）の構造'!L$52</f>
        <v>2647</v>
      </c>
      <c r="H42" s="176"/>
      <c r="I42" s="176"/>
      <c r="J42" s="176">
        <f>'実質公債費比率（分子）の構造'!M$52</f>
        <v>2952</v>
      </c>
      <c r="K42" s="176"/>
      <c r="L42" s="176"/>
      <c r="M42" s="176">
        <f>'実質公債費比率（分子）の構造'!N$52</f>
        <v>3095</v>
      </c>
      <c r="N42" s="176"/>
      <c r="O42" s="176"/>
      <c r="P42" s="176">
        <f>'実質公債費比率（分子）の構造'!O$52</f>
        <v>3105</v>
      </c>
    </row>
    <row r="43" spans="1:16" x14ac:dyDescent="0.15">
      <c r="A43" s="176" t="s">
        <v>66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67</v>
      </c>
      <c r="B44" s="176">
        <f>'実質公債費比率（分子）の構造'!K$50</f>
        <v>82</v>
      </c>
      <c r="C44" s="176"/>
      <c r="D44" s="176"/>
      <c r="E44" s="176">
        <f>'実質公債費比率（分子）の構造'!L$50</f>
        <v>116</v>
      </c>
      <c r="F44" s="176"/>
      <c r="G44" s="176"/>
      <c r="H44" s="176">
        <f>'実質公債費比率（分子）の構造'!M$50</f>
        <v>155</v>
      </c>
      <c r="I44" s="176"/>
      <c r="J44" s="176"/>
      <c r="K44" s="176">
        <f>'実質公債費比率（分子）の構造'!N$50</f>
        <v>169</v>
      </c>
      <c r="L44" s="176"/>
      <c r="M44" s="176"/>
      <c r="N44" s="176">
        <f>'実質公債費比率（分子）の構造'!O$50</f>
        <v>193</v>
      </c>
      <c r="O44" s="176"/>
      <c r="P44" s="176"/>
    </row>
    <row r="45" spans="1:16" x14ac:dyDescent="0.15">
      <c r="A45" s="176" t="s">
        <v>68</v>
      </c>
      <c r="B45" s="176">
        <f>'実質公債費比率（分子）の構造'!K$49</f>
        <v>0</v>
      </c>
      <c r="C45" s="176"/>
      <c r="D45" s="176"/>
      <c r="E45" s="176">
        <f>'実質公債費比率（分子）の構造'!L$49</f>
        <v>1</v>
      </c>
      <c r="F45" s="176"/>
      <c r="G45" s="176"/>
      <c r="H45" s="176">
        <f>'実質公債費比率（分子）の構造'!M$49</f>
        <v>1</v>
      </c>
      <c r="I45" s="176"/>
      <c r="J45" s="176"/>
      <c r="K45" s="176">
        <f>'実質公債費比率（分子）の構造'!N$49</f>
        <v>1</v>
      </c>
      <c r="L45" s="176"/>
      <c r="M45" s="176"/>
      <c r="N45" s="176">
        <f>'実質公債費比率（分子）の構造'!O$49</f>
        <v>1</v>
      </c>
      <c r="O45" s="176"/>
      <c r="P45" s="176"/>
    </row>
    <row r="46" spans="1:16" x14ac:dyDescent="0.15">
      <c r="A46" s="176" t="s">
        <v>69</v>
      </c>
      <c r="B46" s="176">
        <f>'実質公債費比率（分子）の構造'!K$48</f>
        <v>945</v>
      </c>
      <c r="C46" s="176"/>
      <c r="D46" s="176"/>
      <c r="E46" s="176">
        <f>'実質公債費比率（分子）の構造'!L$48</f>
        <v>906</v>
      </c>
      <c r="F46" s="176"/>
      <c r="G46" s="176"/>
      <c r="H46" s="176">
        <f>'実質公債費比率（分子）の構造'!M$48</f>
        <v>908</v>
      </c>
      <c r="I46" s="176"/>
      <c r="J46" s="176"/>
      <c r="K46" s="176">
        <f>'実質公債費比率（分子）の構造'!N$48</f>
        <v>958</v>
      </c>
      <c r="L46" s="176"/>
      <c r="M46" s="176"/>
      <c r="N46" s="176">
        <f>'実質公債費比率（分子）の構造'!O$48</f>
        <v>987</v>
      </c>
      <c r="O46" s="176"/>
      <c r="P46" s="176"/>
    </row>
    <row r="47" spans="1:16" x14ac:dyDescent="0.15">
      <c r="A47" s="176" t="s">
        <v>70</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71</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72</v>
      </c>
      <c r="B49" s="176">
        <f>'実質公債費比率（分子）の構造'!K$45</f>
        <v>2714</v>
      </c>
      <c r="C49" s="176"/>
      <c r="D49" s="176"/>
      <c r="E49" s="176">
        <f>'実質公債費比率（分子）の構造'!L$45</f>
        <v>2899</v>
      </c>
      <c r="F49" s="176"/>
      <c r="G49" s="176"/>
      <c r="H49" s="176">
        <f>'実質公債費比率（分子）の構造'!M$45</f>
        <v>3050</v>
      </c>
      <c r="I49" s="176"/>
      <c r="J49" s="176"/>
      <c r="K49" s="176">
        <f>'実質公債費比率（分子）の構造'!N$45</f>
        <v>2991</v>
      </c>
      <c r="L49" s="176"/>
      <c r="M49" s="176"/>
      <c r="N49" s="176">
        <f>'実質公債費比率（分子）の構造'!O$45</f>
        <v>3036</v>
      </c>
      <c r="O49" s="176"/>
      <c r="P49" s="176"/>
    </row>
    <row r="50" spans="1:16" x14ac:dyDescent="0.15">
      <c r="A50" s="176" t="s">
        <v>73</v>
      </c>
      <c r="B50" s="176" t="e">
        <f>NA()</f>
        <v>#N/A</v>
      </c>
      <c r="C50" s="176">
        <f>IF(ISNUMBER('実質公債費比率（分子）の構造'!K$53),'実質公債費比率（分子）の構造'!K$53,NA())</f>
        <v>1053</v>
      </c>
      <c r="D50" s="176" t="e">
        <f>NA()</f>
        <v>#N/A</v>
      </c>
      <c r="E50" s="176" t="e">
        <f>NA()</f>
        <v>#N/A</v>
      </c>
      <c r="F50" s="176">
        <f>IF(ISNUMBER('実質公債費比率（分子）の構造'!L$53),'実質公債費比率（分子）の構造'!L$53,NA())</f>
        <v>1275</v>
      </c>
      <c r="G50" s="176" t="e">
        <f>NA()</f>
        <v>#N/A</v>
      </c>
      <c r="H50" s="176" t="e">
        <f>NA()</f>
        <v>#N/A</v>
      </c>
      <c r="I50" s="176">
        <f>IF(ISNUMBER('実質公債費比率（分子）の構造'!M$53),'実質公債費比率（分子）の構造'!M$53,NA())</f>
        <v>1162</v>
      </c>
      <c r="J50" s="176" t="e">
        <f>NA()</f>
        <v>#N/A</v>
      </c>
      <c r="K50" s="176" t="e">
        <f>NA()</f>
        <v>#N/A</v>
      </c>
      <c r="L50" s="176">
        <f>IF(ISNUMBER('実質公債費比率（分子）の構造'!N$53),'実質公債費比率（分子）の構造'!N$53,NA())</f>
        <v>1024</v>
      </c>
      <c r="M50" s="176" t="e">
        <f>NA()</f>
        <v>#N/A</v>
      </c>
      <c r="N50" s="176" t="e">
        <f>NA()</f>
        <v>#N/A</v>
      </c>
      <c r="O50" s="176">
        <f>IF(ISNUMBER('実質公債費比率（分子）の構造'!O$53),'実質公債費比率（分子）の構造'!O$53,NA())</f>
        <v>1112</v>
      </c>
      <c r="P50" s="176" t="e">
        <f>NA()</f>
        <v>#N/A</v>
      </c>
    </row>
    <row r="53" spans="1:16" x14ac:dyDescent="0.15">
      <c r="A53" s="144" t="s">
        <v>74</v>
      </c>
    </row>
    <row r="54" spans="1:16" x14ac:dyDescent="0.15">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15">
      <c r="A55" s="175"/>
      <c r="B55" s="175" t="s">
        <v>75</v>
      </c>
      <c r="C55" s="175"/>
      <c r="D55" s="175" t="s">
        <v>76</v>
      </c>
      <c r="E55" s="175" t="s">
        <v>75</v>
      </c>
      <c r="F55" s="175"/>
      <c r="G55" s="175" t="s">
        <v>76</v>
      </c>
      <c r="H55" s="175" t="s">
        <v>75</v>
      </c>
      <c r="I55" s="175"/>
      <c r="J55" s="175" t="s">
        <v>76</v>
      </c>
      <c r="K55" s="175" t="s">
        <v>75</v>
      </c>
      <c r="L55" s="175"/>
      <c r="M55" s="175" t="s">
        <v>76</v>
      </c>
      <c r="N55" s="175" t="s">
        <v>75</v>
      </c>
      <c r="O55" s="175"/>
      <c r="P55" s="175" t="s">
        <v>76</v>
      </c>
    </row>
    <row r="56" spans="1:16" x14ac:dyDescent="0.15">
      <c r="A56" s="175" t="s">
        <v>45</v>
      </c>
      <c r="B56" s="175"/>
      <c r="C56" s="175"/>
      <c r="D56" s="175">
        <f>'将来負担比率（分子）の構造'!I$52</f>
        <v>31591</v>
      </c>
      <c r="E56" s="175"/>
      <c r="F56" s="175"/>
      <c r="G56" s="175">
        <f>'将来負担比率（分子）の構造'!J$52</f>
        <v>32461</v>
      </c>
      <c r="H56" s="175"/>
      <c r="I56" s="175"/>
      <c r="J56" s="175">
        <f>'将来負担比率（分子）の構造'!K$52</f>
        <v>33590</v>
      </c>
      <c r="K56" s="175"/>
      <c r="L56" s="175"/>
      <c r="M56" s="175">
        <f>'将来負担比率（分子）の構造'!L$52</f>
        <v>33672</v>
      </c>
      <c r="N56" s="175"/>
      <c r="O56" s="175"/>
      <c r="P56" s="175">
        <f>'将来負担比率（分子）の構造'!M$52</f>
        <v>33035</v>
      </c>
    </row>
    <row r="57" spans="1:16" x14ac:dyDescent="0.15">
      <c r="A57" s="175" t="s">
        <v>44</v>
      </c>
      <c r="B57" s="175"/>
      <c r="C57" s="175"/>
      <c r="D57" s="175">
        <f>'将来負担比率（分子）の構造'!I$51</f>
        <v>111</v>
      </c>
      <c r="E57" s="175"/>
      <c r="F57" s="175"/>
      <c r="G57" s="175">
        <f>'将来負担比率（分子）の構造'!J$51</f>
        <v>172</v>
      </c>
      <c r="H57" s="175"/>
      <c r="I57" s="175"/>
      <c r="J57" s="175">
        <f>'将来負担比率（分子）の構造'!K$51</f>
        <v>316</v>
      </c>
      <c r="K57" s="175"/>
      <c r="L57" s="175"/>
      <c r="M57" s="175">
        <f>'将来負担比率（分子）の構造'!L$51</f>
        <v>296</v>
      </c>
      <c r="N57" s="175"/>
      <c r="O57" s="175"/>
      <c r="P57" s="175">
        <f>'将来負担比率（分子）の構造'!M$51</f>
        <v>268</v>
      </c>
    </row>
    <row r="58" spans="1:16" x14ac:dyDescent="0.15">
      <c r="A58" s="175" t="s">
        <v>43</v>
      </c>
      <c r="B58" s="175"/>
      <c r="C58" s="175"/>
      <c r="D58" s="175">
        <f>'将来負担比率（分子）の構造'!I$50</f>
        <v>14431</v>
      </c>
      <c r="E58" s="175"/>
      <c r="F58" s="175"/>
      <c r="G58" s="175">
        <f>'将来負担比率（分子）の構造'!J$50</f>
        <v>15562</v>
      </c>
      <c r="H58" s="175"/>
      <c r="I58" s="175"/>
      <c r="J58" s="175">
        <f>'将来負担比率（分子）の構造'!K$50</f>
        <v>16480</v>
      </c>
      <c r="K58" s="175"/>
      <c r="L58" s="175"/>
      <c r="M58" s="175">
        <f>'将来負担比率（分子）の構造'!L$50</f>
        <v>17189</v>
      </c>
      <c r="N58" s="175"/>
      <c r="O58" s="175"/>
      <c r="P58" s="175">
        <f>'将来負担比率（分子）の構造'!M$50</f>
        <v>17218</v>
      </c>
    </row>
    <row r="59" spans="1:16" x14ac:dyDescent="0.15">
      <c r="A59" s="175" t="s">
        <v>41</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40</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38</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37</v>
      </c>
      <c r="B62" s="175">
        <f>'将来負担比率（分子）の構造'!I$45</f>
        <v>3208</v>
      </c>
      <c r="C62" s="175"/>
      <c r="D62" s="175"/>
      <c r="E62" s="175">
        <f>'将来負担比率（分子）の構造'!J$45</f>
        <v>2819</v>
      </c>
      <c r="F62" s="175"/>
      <c r="G62" s="175"/>
      <c r="H62" s="175">
        <f>'将来負担比率（分子）の構造'!K$45</f>
        <v>2611</v>
      </c>
      <c r="I62" s="175"/>
      <c r="J62" s="175"/>
      <c r="K62" s="175">
        <f>'将来負担比率（分子）の構造'!L$45</f>
        <v>2386</v>
      </c>
      <c r="L62" s="175"/>
      <c r="M62" s="175"/>
      <c r="N62" s="175">
        <f>'将来負担比率（分子）の構造'!M$45</f>
        <v>2364</v>
      </c>
      <c r="O62" s="175"/>
      <c r="P62" s="175"/>
    </row>
    <row r="63" spans="1:16" x14ac:dyDescent="0.15">
      <c r="A63" s="175" t="s">
        <v>36</v>
      </c>
      <c r="B63" s="175">
        <f>'将来負担比率（分子）の構造'!I$44</f>
        <v>754</v>
      </c>
      <c r="C63" s="175"/>
      <c r="D63" s="175"/>
      <c r="E63" s="175">
        <f>'将来負担比率（分子）の構造'!J$44</f>
        <v>1061</v>
      </c>
      <c r="F63" s="175"/>
      <c r="G63" s="175"/>
      <c r="H63" s="175">
        <f>'将来負担比率（分子）の構造'!K$44</f>
        <v>1204</v>
      </c>
      <c r="I63" s="175"/>
      <c r="J63" s="175"/>
      <c r="K63" s="175">
        <f>'将来負担比率（分子）の構造'!L$44</f>
        <v>1053</v>
      </c>
      <c r="L63" s="175"/>
      <c r="M63" s="175"/>
      <c r="N63" s="175">
        <f>'将来負担比率（分子）の構造'!M$44</f>
        <v>847</v>
      </c>
      <c r="O63" s="175"/>
      <c r="P63" s="175"/>
    </row>
    <row r="64" spans="1:16" x14ac:dyDescent="0.15">
      <c r="A64" s="175" t="s">
        <v>35</v>
      </c>
      <c r="B64" s="175">
        <f>'将来負担比率（分子）の構造'!I$43</f>
        <v>12576</v>
      </c>
      <c r="C64" s="175"/>
      <c r="D64" s="175"/>
      <c r="E64" s="175">
        <f>'将来負担比率（分子）の構造'!J$43</f>
        <v>12124</v>
      </c>
      <c r="F64" s="175"/>
      <c r="G64" s="175"/>
      <c r="H64" s="175">
        <f>'将来負担比率（分子）の構造'!K$43</f>
        <v>12172</v>
      </c>
      <c r="I64" s="175"/>
      <c r="J64" s="175"/>
      <c r="K64" s="175">
        <f>'将来負担比率（分子）の構造'!L$43</f>
        <v>11872</v>
      </c>
      <c r="L64" s="175"/>
      <c r="M64" s="175"/>
      <c r="N64" s="175">
        <f>'将来負担比率（分子）の構造'!M$43</f>
        <v>11758</v>
      </c>
      <c r="O64" s="175"/>
      <c r="P64" s="175"/>
    </row>
    <row r="65" spans="1:16" x14ac:dyDescent="0.15">
      <c r="A65" s="175" t="s">
        <v>34</v>
      </c>
      <c r="B65" s="175">
        <f>'将来負担比率（分子）の構造'!I$42</f>
        <v>1</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33</v>
      </c>
      <c r="B66" s="175">
        <f>'将来負担比率（分子）の構造'!I$41</f>
        <v>31192</v>
      </c>
      <c r="C66" s="175"/>
      <c r="D66" s="175"/>
      <c r="E66" s="175">
        <f>'将来負担比率（分子）の構造'!J$41</f>
        <v>31459</v>
      </c>
      <c r="F66" s="175"/>
      <c r="G66" s="175"/>
      <c r="H66" s="175">
        <f>'将来負担比率（分子）の構造'!K$41</f>
        <v>31428</v>
      </c>
      <c r="I66" s="175"/>
      <c r="J66" s="175"/>
      <c r="K66" s="175">
        <f>'将来負担比率（分子）の構造'!L$41</f>
        <v>30794</v>
      </c>
      <c r="L66" s="175"/>
      <c r="M66" s="175"/>
      <c r="N66" s="175">
        <f>'将来負担比率（分子）の構造'!M$41</f>
        <v>28746</v>
      </c>
      <c r="O66" s="175"/>
      <c r="P66" s="175"/>
    </row>
    <row r="67" spans="1:16" x14ac:dyDescent="0.15">
      <c r="A67" s="175" t="s">
        <v>77</v>
      </c>
      <c r="B67" s="175" t="e">
        <f>NA()</f>
        <v>#N/A</v>
      </c>
      <c r="C67" s="175">
        <f>IF(ISNUMBER('将来負担比率（分子）の構造'!I$53), IF('将来負担比率（分子）の構造'!I$53 &lt; 0, 0, '将来負担比率（分子）の構造'!I$53), NA())</f>
        <v>1599</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78</v>
      </c>
      <c r="B70" s="177"/>
      <c r="C70" s="177"/>
      <c r="D70" s="177"/>
      <c r="E70" s="177"/>
      <c r="F70" s="177"/>
    </row>
    <row r="71" spans="1:16" x14ac:dyDescent="0.15">
      <c r="A71" s="178"/>
      <c r="B71" s="178" t="str">
        <f>基金残高に係る経年分析!F54</f>
        <v>R02</v>
      </c>
      <c r="C71" s="178" t="str">
        <f>基金残高に係る経年分析!G54</f>
        <v>R03</v>
      </c>
      <c r="D71" s="178" t="str">
        <f>基金残高に係る経年分析!H54</f>
        <v>R04</v>
      </c>
    </row>
    <row r="72" spans="1:16" x14ac:dyDescent="0.15">
      <c r="A72" s="178" t="s">
        <v>79</v>
      </c>
      <c r="B72" s="179">
        <f>基金残高に係る経年分析!F55</f>
        <v>4312</v>
      </c>
      <c r="C72" s="179">
        <f>基金残高に係る経年分析!G55</f>
        <v>4336</v>
      </c>
      <c r="D72" s="179">
        <f>基金残高に係る経年分析!H55</f>
        <v>4359</v>
      </c>
    </row>
    <row r="73" spans="1:16" x14ac:dyDescent="0.15">
      <c r="A73" s="178" t="s">
        <v>80</v>
      </c>
      <c r="B73" s="179">
        <f>基金残高に係る経年分析!F56</f>
        <v>2802</v>
      </c>
      <c r="C73" s="179">
        <f>基金残高に係る経年分析!G56</f>
        <v>2569</v>
      </c>
      <c r="D73" s="179">
        <f>基金残高に係る経年分析!H56</f>
        <v>2076</v>
      </c>
    </row>
    <row r="74" spans="1:16" x14ac:dyDescent="0.15">
      <c r="A74" s="178" t="s">
        <v>81</v>
      </c>
      <c r="B74" s="179">
        <f>基金残高に係る経年分析!F57</f>
        <v>10781</v>
      </c>
      <c r="C74" s="179">
        <f>基金残高に係る経年分析!G57</f>
        <v>11651</v>
      </c>
      <c r="D74" s="179">
        <f>基金残高に係る経年分析!H57</f>
        <v>12057</v>
      </c>
    </row>
  </sheetData>
  <sheetProtection algorithmName="SHA-512" hashValue="Fi0u3IrtUk/Ajp63OICMaTcjOv8XcHvmGU5cPyeGU3fezLprkRTLDd0SVnSd76WLOiCxvqNo3qr3Z/Hngv3kvA==" saltValue="vboi8C8keXmbS6nMkgJ6x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7" zoomScale="70" zoomScaleNormal="70" workbookViewId="0">
      <selection activeCell="Z36" sqref="Z36:AC36"/>
    </sheetView>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218</v>
      </c>
      <c r="DI1" s="718"/>
      <c r="DJ1" s="718"/>
      <c r="DK1" s="718"/>
      <c r="DL1" s="718"/>
      <c r="DM1" s="718"/>
      <c r="DN1" s="719"/>
      <c r="DO1" s="214"/>
      <c r="DP1" s="717" t="s">
        <v>219</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220</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3" t="s">
        <v>221</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222</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223</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224</v>
      </c>
      <c r="S4" s="674"/>
      <c r="T4" s="674"/>
      <c r="U4" s="674"/>
      <c r="V4" s="674"/>
      <c r="W4" s="674"/>
      <c r="X4" s="674"/>
      <c r="Y4" s="675"/>
      <c r="Z4" s="673" t="s">
        <v>225</v>
      </c>
      <c r="AA4" s="674"/>
      <c r="AB4" s="674"/>
      <c r="AC4" s="675"/>
      <c r="AD4" s="673" t="s">
        <v>226</v>
      </c>
      <c r="AE4" s="674"/>
      <c r="AF4" s="674"/>
      <c r="AG4" s="674"/>
      <c r="AH4" s="674"/>
      <c r="AI4" s="674"/>
      <c r="AJ4" s="674"/>
      <c r="AK4" s="675"/>
      <c r="AL4" s="673" t="s">
        <v>225</v>
      </c>
      <c r="AM4" s="674"/>
      <c r="AN4" s="674"/>
      <c r="AO4" s="675"/>
      <c r="AP4" s="720" t="s">
        <v>227</v>
      </c>
      <c r="AQ4" s="720"/>
      <c r="AR4" s="720"/>
      <c r="AS4" s="720"/>
      <c r="AT4" s="720"/>
      <c r="AU4" s="720"/>
      <c r="AV4" s="720"/>
      <c r="AW4" s="720"/>
      <c r="AX4" s="720"/>
      <c r="AY4" s="720"/>
      <c r="AZ4" s="720"/>
      <c r="BA4" s="720"/>
      <c r="BB4" s="720"/>
      <c r="BC4" s="720"/>
      <c r="BD4" s="720"/>
      <c r="BE4" s="720"/>
      <c r="BF4" s="720"/>
      <c r="BG4" s="720" t="s">
        <v>228</v>
      </c>
      <c r="BH4" s="720"/>
      <c r="BI4" s="720"/>
      <c r="BJ4" s="720"/>
      <c r="BK4" s="720"/>
      <c r="BL4" s="720"/>
      <c r="BM4" s="720"/>
      <c r="BN4" s="720"/>
      <c r="BO4" s="720" t="s">
        <v>225</v>
      </c>
      <c r="BP4" s="720"/>
      <c r="BQ4" s="720"/>
      <c r="BR4" s="720"/>
      <c r="BS4" s="720" t="s">
        <v>229</v>
      </c>
      <c r="BT4" s="720"/>
      <c r="BU4" s="720"/>
      <c r="BV4" s="720"/>
      <c r="BW4" s="720"/>
      <c r="BX4" s="720"/>
      <c r="BY4" s="720"/>
      <c r="BZ4" s="720"/>
      <c r="CA4" s="720"/>
      <c r="CB4" s="720"/>
      <c r="CD4" s="673" t="s">
        <v>230</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231</v>
      </c>
      <c r="C5" s="680"/>
      <c r="D5" s="680"/>
      <c r="E5" s="680"/>
      <c r="F5" s="680"/>
      <c r="G5" s="680"/>
      <c r="H5" s="680"/>
      <c r="I5" s="680"/>
      <c r="J5" s="680"/>
      <c r="K5" s="680"/>
      <c r="L5" s="680"/>
      <c r="M5" s="680"/>
      <c r="N5" s="680"/>
      <c r="O5" s="680"/>
      <c r="P5" s="680"/>
      <c r="Q5" s="681"/>
      <c r="R5" s="676">
        <v>7249708</v>
      </c>
      <c r="S5" s="677"/>
      <c r="T5" s="677"/>
      <c r="U5" s="677"/>
      <c r="V5" s="677"/>
      <c r="W5" s="677"/>
      <c r="X5" s="677"/>
      <c r="Y5" s="702"/>
      <c r="Z5" s="715">
        <v>18.8</v>
      </c>
      <c r="AA5" s="715"/>
      <c r="AB5" s="715"/>
      <c r="AC5" s="715"/>
      <c r="AD5" s="716">
        <v>7249708</v>
      </c>
      <c r="AE5" s="716"/>
      <c r="AF5" s="716"/>
      <c r="AG5" s="716"/>
      <c r="AH5" s="716"/>
      <c r="AI5" s="716"/>
      <c r="AJ5" s="716"/>
      <c r="AK5" s="716"/>
      <c r="AL5" s="703">
        <v>45.7</v>
      </c>
      <c r="AM5" s="685"/>
      <c r="AN5" s="685"/>
      <c r="AO5" s="704"/>
      <c r="AP5" s="679" t="s">
        <v>232</v>
      </c>
      <c r="AQ5" s="680"/>
      <c r="AR5" s="680"/>
      <c r="AS5" s="680"/>
      <c r="AT5" s="680"/>
      <c r="AU5" s="680"/>
      <c r="AV5" s="680"/>
      <c r="AW5" s="680"/>
      <c r="AX5" s="680"/>
      <c r="AY5" s="680"/>
      <c r="AZ5" s="680"/>
      <c r="BA5" s="680"/>
      <c r="BB5" s="680"/>
      <c r="BC5" s="680"/>
      <c r="BD5" s="680"/>
      <c r="BE5" s="680"/>
      <c r="BF5" s="681"/>
      <c r="BG5" s="621">
        <v>7226911</v>
      </c>
      <c r="BH5" s="622"/>
      <c r="BI5" s="622"/>
      <c r="BJ5" s="622"/>
      <c r="BK5" s="622"/>
      <c r="BL5" s="622"/>
      <c r="BM5" s="622"/>
      <c r="BN5" s="623"/>
      <c r="BO5" s="659">
        <v>99.7</v>
      </c>
      <c r="BP5" s="659"/>
      <c r="BQ5" s="659"/>
      <c r="BR5" s="659"/>
      <c r="BS5" s="660">
        <v>355192</v>
      </c>
      <c r="BT5" s="660"/>
      <c r="BU5" s="660"/>
      <c r="BV5" s="660"/>
      <c r="BW5" s="660"/>
      <c r="BX5" s="660"/>
      <c r="BY5" s="660"/>
      <c r="BZ5" s="660"/>
      <c r="CA5" s="660"/>
      <c r="CB5" s="700"/>
      <c r="CD5" s="673" t="s">
        <v>227</v>
      </c>
      <c r="CE5" s="674"/>
      <c r="CF5" s="674"/>
      <c r="CG5" s="674"/>
      <c r="CH5" s="674"/>
      <c r="CI5" s="674"/>
      <c r="CJ5" s="674"/>
      <c r="CK5" s="674"/>
      <c r="CL5" s="674"/>
      <c r="CM5" s="674"/>
      <c r="CN5" s="674"/>
      <c r="CO5" s="674"/>
      <c r="CP5" s="674"/>
      <c r="CQ5" s="675"/>
      <c r="CR5" s="673" t="s">
        <v>233</v>
      </c>
      <c r="CS5" s="674"/>
      <c r="CT5" s="674"/>
      <c r="CU5" s="674"/>
      <c r="CV5" s="674"/>
      <c r="CW5" s="674"/>
      <c r="CX5" s="674"/>
      <c r="CY5" s="675"/>
      <c r="CZ5" s="673" t="s">
        <v>225</v>
      </c>
      <c r="DA5" s="674"/>
      <c r="DB5" s="674"/>
      <c r="DC5" s="675"/>
      <c r="DD5" s="673" t="s">
        <v>234</v>
      </c>
      <c r="DE5" s="674"/>
      <c r="DF5" s="674"/>
      <c r="DG5" s="674"/>
      <c r="DH5" s="674"/>
      <c r="DI5" s="674"/>
      <c r="DJ5" s="674"/>
      <c r="DK5" s="674"/>
      <c r="DL5" s="674"/>
      <c r="DM5" s="674"/>
      <c r="DN5" s="674"/>
      <c r="DO5" s="674"/>
      <c r="DP5" s="675"/>
      <c r="DQ5" s="673" t="s">
        <v>235</v>
      </c>
      <c r="DR5" s="674"/>
      <c r="DS5" s="674"/>
      <c r="DT5" s="674"/>
      <c r="DU5" s="674"/>
      <c r="DV5" s="674"/>
      <c r="DW5" s="674"/>
      <c r="DX5" s="674"/>
      <c r="DY5" s="674"/>
      <c r="DZ5" s="674"/>
      <c r="EA5" s="674"/>
      <c r="EB5" s="674"/>
      <c r="EC5" s="675"/>
    </row>
    <row r="6" spans="2:143" ht="11.25" customHeight="1" x14ac:dyDescent="0.15">
      <c r="B6" s="618" t="s">
        <v>236</v>
      </c>
      <c r="C6" s="619"/>
      <c r="D6" s="619"/>
      <c r="E6" s="619"/>
      <c r="F6" s="619"/>
      <c r="G6" s="619"/>
      <c r="H6" s="619"/>
      <c r="I6" s="619"/>
      <c r="J6" s="619"/>
      <c r="K6" s="619"/>
      <c r="L6" s="619"/>
      <c r="M6" s="619"/>
      <c r="N6" s="619"/>
      <c r="O6" s="619"/>
      <c r="P6" s="619"/>
      <c r="Q6" s="620"/>
      <c r="R6" s="621">
        <v>325183</v>
      </c>
      <c r="S6" s="622"/>
      <c r="T6" s="622"/>
      <c r="U6" s="622"/>
      <c r="V6" s="622"/>
      <c r="W6" s="622"/>
      <c r="X6" s="622"/>
      <c r="Y6" s="623"/>
      <c r="Z6" s="659">
        <v>0.8</v>
      </c>
      <c r="AA6" s="659"/>
      <c r="AB6" s="659"/>
      <c r="AC6" s="659"/>
      <c r="AD6" s="660">
        <v>325183</v>
      </c>
      <c r="AE6" s="660"/>
      <c r="AF6" s="660"/>
      <c r="AG6" s="660"/>
      <c r="AH6" s="660"/>
      <c r="AI6" s="660"/>
      <c r="AJ6" s="660"/>
      <c r="AK6" s="660"/>
      <c r="AL6" s="624">
        <v>2.1</v>
      </c>
      <c r="AM6" s="625"/>
      <c r="AN6" s="625"/>
      <c r="AO6" s="661"/>
      <c r="AP6" s="618" t="s">
        <v>237</v>
      </c>
      <c r="AQ6" s="619"/>
      <c r="AR6" s="619"/>
      <c r="AS6" s="619"/>
      <c r="AT6" s="619"/>
      <c r="AU6" s="619"/>
      <c r="AV6" s="619"/>
      <c r="AW6" s="619"/>
      <c r="AX6" s="619"/>
      <c r="AY6" s="619"/>
      <c r="AZ6" s="619"/>
      <c r="BA6" s="619"/>
      <c r="BB6" s="619"/>
      <c r="BC6" s="619"/>
      <c r="BD6" s="619"/>
      <c r="BE6" s="619"/>
      <c r="BF6" s="620"/>
      <c r="BG6" s="621">
        <v>7226911</v>
      </c>
      <c r="BH6" s="622"/>
      <c r="BI6" s="622"/>
      <c r="BJ6" s="622"/>
      <c r="BK6" s="622"/>
      <c r="BL6" s="622"/>
      <c r="BM6" s="622"/>
      <c r="BN6" s="623"/>
      <c r="BO6" s="659">
        <v>99.7</v>
      </c>
      <c r="BP6" s="659"/>
      <c r="BQ6" s="659"/>
      <c r="BR6" s="659"/>
      <c r="BS6" s="660">
        <v>355192</v>
      </c>
      <c r="BT6" s="660"/>
      <c r="BU6" s="660"/>
      <c r="BV6" s="660"/>
      <c r="BW6" s="660"/>
      <c r="BX6" s="660"/>
      <c r="BY6" s="660"/>
      <c r="BZ6" s="660"/>
      <c r="CA6" s="660"/>
      <c r="CB6" s="700"/>
      <c r="CD6" s="679" t="s">
        <v>238</v>
      </c>
      <c r="CE6" s="680"/>
      <c r="CF6" s="680"/>
      <c r="CG6" s="680"/>
      <c r="CH6" s="680"/>
      <c r="CI6" s="680"/>
      <c r="CJ6" s="680"/>
      <c r="CK6" s="680"/>
      <c r="CL6" s="680"/>
      <c r="CM6" s="680"/>
      <c r="CN6" s="680"/>
      <c r="CO6" s="680"/>
      <c r="CP6" s="680"/>
      <c r="CQ6" s="681"/>
      <c r="CR6" s="621">
        <v>197744</v>
      </c>
      <c r="CS6" s="622"/>
      <c r="CT6" s="622"/>
      <c r="CU6" s="622"/>
      <c r="CV6" s="622"/>
      <c r="CW6" s="622"/>
      <c r="CX6" s="622"/>
      <c r="CY6" s="623"/>
      <c r="CZ6" s="703">
        <v>0.5</v>
      </c>
      <c r="DA6" s="685"/>
      <c r="DB6" s="685"/>
      <c r="DC6" s="705"/>
      <c r="DD6" s="627" t="s">
        <v>239</v>
      </c>
      <c r="DE6" s="622"/>
      <c r="DF6" s="622"/>
      <c r="DG6" s="622"/>
      <c r="DH6" s="622"/>
      <c r="DI6" s="622"/>
      <c r="DJ6" s="622"/>
      <c r="DK6" s="622"/>
      <c r="DL6" s="622"/>
      <c r="DM6" s="622"/>
      <c r="DN6" s="622"/>
      <c r="DO6" s="622"/>
      <c r="DP6" s="623"/>
      <c r="DQ6" s="627">
        <v>197743</v>
      </c>
      <c r="DR6" s="622"/>
      <c r="DS6" s="622"/>
      <c r="DT6" s="622"/>
      <c r="DU6" s="622"/>
      <c r="DV6" s="622"/>
      <c r="DW6" s="622"/>
      <c r="DX6" s="622"/>
      <c r="DY6" s="622"/>
      <c r="DZ6" s="622"/>
      <c r="EA6" s="622"/>
      <c r="EB6" s="622"/>
      <c r="EC6" s="658"/>
    </row>
    <row r="7" spans="2:143" ht="11.25" customHeight="1" x14ac:dyDescent="0.15">
      <c r="B7" s="618" t="s">
        <v>240</v>
      </c>
      <c r="C7" s="619"/>
      <c r="D7" s="619"/>
      <c r="E7" s="619"/>
      <c r="F7" s="619"/>
      <c r="G7" s="619"/>
      <c r="H7" s="619"/>
      <c r="I7" s="619"/>
      <c r="J7" s="619"/>
      <c r="K7" s="619"/>
      <c r="L7" s="619"/>
      <c r="M7" s="619"/>
      <c r="N7" s="619"/>
      <c r="O7" s="619"/>
      <c r="P7" s="619"/>
      <c r="Q7" s="620"/>
      <c r="R7" s="621">
        <v>1490</v>
      </c>
      <c r="S7" s="622"/>
      <c r="T7" s="622"/>
      <c r="U7" s="622"/>
      <c r="V7" s="622"/>
      <c r="W7" s="622"/>
      <c r="X7" s="622"/>
      <c r="Y7" s="623"/>
      <c r="Z7" s="659">
        <v>0</v>
      </c>
      <c r="AA7" s="659"/>
      <c r="AB7" s="659"/>
      <c r="AC7" s="659"/>
      <c r="AD7" s="660">
        <v>1490</v>
      </c>
      <c r="AE7" s="660"/>
      <c r="AF7" s="660"/>
      <c r="AG7" s="660"/>
      <c r="AH7" s="660"/>
      <c r="AI7" s="660"/>
      <c r="AJ7" s="660"/>
      <c r="AK7" s="660"/>
      <c r="AL7" s="624">
        <v>0</v>
      </c>
      <c r="AM7" s="625"/>
      <c r="AN7" s="625"/>
      <c r="AO7" s="661"/>
      <c r="AP7" s="618" t="s">
        <v>241</v>
      </c>
      <c r="AQ7" s="619"/>
      <c r="AR7" s="619"/>
      <c r="AS7" s="619"/>
      <c r="AT7" s="619"/>
      <c r="AU7" s="619"/>
      <c r="AV7" s="619"/>
      <c r="AW7" s="619"/>
      <c r="AX7" s="619"/>
      <c r="AY7" s="619"/>
      <c r="AZ7" s="619"/>
      <c r="BA7" s="619"/>
      <c r="BB7" s="619"/>
      <c r="BC7" s="619"/>
      <c r="BD7" s="619"/>
      <c r="BE7" s="619"/>
      <c r="BF7" s="620"/>
      <c r="BG7" s="621">
        <v>2642633</v>
      </c>
      <c r="BH7" s="622"/>
      <c r="BI7" s="622"/>
      <c r="BJ7" s="622"/>
      <c r="BK7" s="622"/>
      <c r="BL7" s="622"/>
      <c r="BM7" s="622"/>
      <c r="BN7" s="623"/>
      <c r="BO7" s="659">
        <v>36.5</v>
      </c>
      <c r="BP7" s="659"/>
      <c r="BQ7" s="659"/>
      <c r="BR7" s="659"/>
      <c r="BS7" s="660">
        <v>101097</v>
      </c>
      <c r="BT7" s="660"/>
      <c r="BU7" s="660"/>
      <c r="BV7" s="660"/>
      <c r="BW7" s="660"/>
      <c r="BX7" s="660"/>
      <c r="BY7" s="660"/>
      <c r="BZ7" s="660"/>
      <c r="CA7" s="660"/>
      <c r="CB7" s="700"/>
      <c r="CD7" s="618" t="s">
        <v>242</v>
      </c>
      <c r="CE7" s="619"/>
      <c r="CF7" s="619"/>
      <c r="CG7" s="619"/>
      <c r="CH7" s="619"/>
      <c r="CI7" s="619"/>
      <c r="CJ7" s="619"/>
      <c r="CK7" s="619"/>
      <c r="CL7" s="619"/>
      <c r="CM7" s="619"/>
      <c r="CN7" s="619"/>
      <c r="CO7" s="619"/>
      <c r="CP7" s="619"/>
      <c r="CQ7" s="620"/>
      <c r="CR7" s="621">
        <v>8314186</v>
      </c>
      <c r="CS7" s="622"/>
      <c r="CT7" s="622"/>
      <c r="CU7" s="622"/>
      <c r="CV7" s="622"/>
      <c r="CW7" s="622"/>
      <c r="CX7" s="622"/>
      <c r="CY7" s="623"/>
      <c r="CZ7" s="659">
        <v>22.3</v>
      </c>
      <c r="DA7" s="659"/>
      <c r="DB7" s="659"/>
      <c r="DC7" s="659"/>
      <c r="DD7" s="627">
        <v>754150</v>
      </c>
      <c r="DE7" s="622"/>
      <c r="DF7" s="622"/>
      <c r="DG7" s="622"/>
      <c r="DH7" s="622"/>
      <c r="DI7" s="622"/>
      <c r="DJ7" s="622"/>
      <c r="DK7" s="622"/>
      <c r="DL7" s="622"/>
      <c r="DM7" s="622"/>
      <c r="DN7" s="622"/>
      <c r="DO7" s="622"/>
      <c r="DP7" s="623"/>
      <c r="DQ7" s="627">
        <v>2566360</v>
      </c>
      <c r="DR7" s="622"/>
      <c r="DS7" s="622"/>
      <c r="DT7" s="622"/>
      <c r="DU7" s="622"/>
      <c r="DV7" s="622"/>
      <c r="DW7" s="622"/>
      <c r="DX7" s="622"/>
      <c r="DY7" s="622"/>
      <c r="DZ7" s="622"/>
      <c r="EA7" s="622"/>
      <c r="EB7" s="622"/>
      <c r="EC7" s="658"/>
    </row>
    <row r="8" spans="2:143" ht="11.25" customHeight="1" x14ac:dyDescent="0.15">
      <c r="B8" s="618" t="s">
        <v>243</v>
      </c>
      <c r="C8" s="619"/>
      <c r="D8" s="619"/>
      <c r="E8" s="619"/>
      <c r="F8" s="619"/>
      <c r="G8" s="619"/>
      <c r="H8" s="619"/>
      <c r="I8" s="619"/>
      <c r="J8" s="619"/>
      <c r="K8" s="619"/>
      <c r="L8" s="619"/>
      <c r="M8" s="619"/>
      <c r="N8" s="619"/>
      <c r="O8" s="619"/>
      <c r="P8" s="619"/>
      <c r="Q8" s="620"/>
      <c r="R8" s="621">
        <v>24039</v>
      </c>
      <c r="S8" s="622"/>
      <c r="T8" s="622"/>
      <c r="U8" s="622"/>
      <c r="V8" s="622"/>
      <c r="W8" s="622"/>
      <c r="X8" s="622"/>
      <c r="Y8" s="623"/>
      <c r="Z8" s="659">
        <v>0.1</v>
      </c>
      <c r="AA8" s="659"/>
      <c r="AB8" s="659"/>
      <c r="AC8" s="659"/>
      <c r="AD8" s="660">
        <v>24039</v>
      </c>
      <c r="AE8" s="660"/>
      <c r="AF8" s="660"/>
      <c r="AG8" s="660"/>
      <c r="AH8" s="660"/>
      <c r="AI8" s="660"/>
      <c r="AJ8" s="660"/>
      <c r="AK8" s="660"/>
      <c r="AL8" s="624">
        <v>0.2</v>
      </c>
      <c r="AM8" s="625"/>
      <c r="AN8" s="625"/>
      <c r="AO8" s="661"/>
      <c r="AP8" s="618" t="s">
        <v>244</v>
      </c>
      <c r="AQ8" s="619"/>
      <c r="AR8" s="619"/>
      <c r="AS8" s="619"/>
      <c r="AT8" s="619"/>
      <c r="AU8" s="619"/>
      <c r="AV8" s="619"/>
      <c r="AW8" s="619"/>
      <c r="AX8" s="619"/>
      <c r="AY8" s="619"/>
      <c r="AZ8" s="619"/>
      <c r="BA8" s="619"/>
      <c r="BB8" s="619"/>
      <c r="BC8" s="619"/>
      <c r="BD8" s="619"/>
      <c r="BE8" s="619"/>
      <c r="BF8" s="620"/>
      <c r="BG8" s="621">
        <v>89012</v>
      </c>
      <c r="BH8" s="622"/>
      <c r="BI8" s="622"/>
      <c r="BJ8" s="622"/>
      <c r="BK8" s="622"/>
      <c r="BL8" s="622"/>
      <c r="BM8" s="622"/>
      <c r="BN8" s="623"/>
      <c r="BO8" s="659">
        <v>1.2</v>
      </c>
      <c r="BP8" s="659"/>
      <c r="BQ8" s="659"/>
      <c r="BR8" s="659"/>
      <c r="BS8" s="660" t="s">
        <v>239</v>
      </c>
      <c r="BT8" s="660"/>
      <c r="BU8" s="660"/>
      <c r="BV8" s="660"/>
      <c r="BW8" s="660"/>
      <c r="BX8" s="660"/>
      <c r="BY8" s="660"/>
      <c r="BZ8" s="660"/>
      <c r="CA8" s="660"/>
      <c r="CB8" s="700"/>
      <c r="CD8" s="618" t="s">
        <v>245</v>
      </c>
      <c r="CE8" s="619"/>
      <c r="CF8" s="619"/>
      <c r="CG8" s="619"/>
      <c r="CH8" s="619"/>
      <c r="CI8" s="619"/>
      <c r="CJ8" s="619"/>
      <c r="CK8" s="619"/>
      <c r="CL8" s="619"/>
      <c r="CM8" s="619"/>
      <c r="CN8" s="619"/>
      <c r="CO8" s="619"/>
      <c r="CP8" s="619"/>
      <c r="CQ8" s="620"/>
      <c r="CR8" s="621">
        <v>10196821</v>
      </c>
      <c r="CS8" s="622"/>
      <c r="CT8" s="622"/>
      <c r="CU8" s="622"/>
      <c r="CV8" s="622"/>
      <c r="CW8" s="622"/>
      <c r="CX8" s="622"/>
      <c r="CY8" s="623"/>
      <c r="CZ8" s="659">
        <v>27.3</v>
      </c>
      <c r="DA8" s="659"/>
      <c r="DB8" s="659"/>
      <c r="DC8" s="659"/>
      <c r="DD8" s="627">
        <v>110554</v>
      </c>
      <c r="DE8" s="622"/>
      <c r="DF8" s="622"/>
      <c r="DG8" s="622"/>
      <c r="DH8" s="622"/>
      <c r="DI8" s="622"/>
      <c r="DJ8" s="622"/>
      <c r="DK8" s="622"/>
      <c r="DL8" s="622"/>
      <c r="DM8" s="622"/>
      <c r="DN8" s="622"/>
      <c r="DO8" s="622"/>
      <c r="DP8" s="623"/>
      <c r="DQ8" s="627">
        <v>5022712</v>
      </c>
      <c r="DR8" s="622"/>
      <c r="DS8" s="622"/>
      <c r="DT8" s="622"/>
      <c r="DU8" s="622"/>
      <c r="DV8" s="622"/>
      <c r="DW8" s="622"/>
      <c r="DX8" s="622"/>
      <c r="DY8" s="622"/>
      <c r="DZ8" s="622"/>
      <c r="EA8" s="622"/>
      <c r="EB8" s="622"/>
      <c r="EC8" s="658"/>
    </row>
    <row r="9" spans="2:143" ht="11.25" customHeight="1" x14ac:dyDescent="0.15">
      <c r="B9" s="618" t="s">
        <v>246</v>
      </c>
      <c r="C9" s="619"/>
      <c r="D9" s="619"/>
      <c r="E9" s="619"/>
      <c r="F9" s="619"/>
      <c r="G9" s="619"/>
      <c r="H9" s="619"/>
      <c r="I9" s="619"/>
      <c r="J9" s="619"/>
      <c r="K9" s="619"/>
      <c r="L9" s="619"/>
      <c r="M9" s="619"/>
      <c r="N9" s="619"/>
      <c r="O9" s="619"/>
      <c r="P9" s="619"/>
      <c r="Q9" s="620"/>
      <c r="R9" s="621">
        <v>19982</v>
      </c>
      <c r="S9" s="622"/>
      <c r="T9" s="622"/>
      <c r="U9" s="622"/>
      <c r="V9" s="622"/>
      <c r="W9" s="622"/>
      <c r="X9" s="622"/>
      <c r="Y9" s="623"/>
      <c r="Z9" s="659">
        <v>0.1</v>
      </c>
      <c r="AA9" s="659"/>
      <c r="AB9" s="659"/>
      <c r="AC9" s="659"/>
      <c r="AD9" s="660">
        <v>19982</v>
      </c>
      <c r="AE9" s="660"/>
      <c r="AF9" s="660"/>
      <c r="AG9" s="660"/>
      <c r="AH9" s="660"/>
      <c r="AI9" s="660"/>
      <c r="AJ9" s="660"/>
      <c r="AK9" s="660"/>
      <c r="AL9" s="624">
        <v>0.1</v>
      </c>
      <c r="AM9" s="625"/>
      <c r="AN9" s="625"/>
      <c r="AO9" s="661"/>
      <c r="AP9" s="618" t="s">
        <v>247</v>
      </c>
      <c r="AQ9" s="619"/>
      <c r="AR9" s="619"/>
      <c r="AS9" s="619"/>
      <c r="AT9" s="619"/>
      <c r="AU9" s="619"/>
      <c r="AV9" s="619"/>
      <c r="AW9" s="619"/>
      <c r="AX9" s="619"/>
      <c r="AY9" s="619"/>
      <c r="AZ9" s="619"/>
      <c r="BA9" s="619"/>
      <c r="BB9" s="619"/>
      <c r="BC9" s="619"/>
      <c r="BD9" s="619"/>
      <c r="BE9" s="619"/>
      <c r="BF9" s="620"/>
      <c r="BG9" s="621">
        <v>2017499</v>
      </c>
      <c r="BH9" s="622"/>
      <c r="BI9" s="622"/>
      <c r="BJ9" s="622"/>
      <c r="BK9" s="622"/>
      <c r="BL9" s="622"/>
      <c r="BM9" s="622"/>
      <c r="BN9" s="623"/>
      <c r="BO9" s="659">
        <v>27.8</v>
      </c>
      <c r="BP9" s="659"/>
      <c r="BQ9" s="659"/>
      <c r="BR9" s="659"/>
      <c r="BS9" s="660" t="s">
        <v>239</v>
      </c>
      <c r="BT9" s="660"/>
      <c r="BU9" s="660"/>
      <c r="BV9" s="660"/>
      <c r="BW9" s="660"/>
      <c r="BX9" s="660"/>
      <c r="BY9" s="660"/>
      <c r="BZ9" s="660"/>
      <c r="CA9" s="660"/>
      <c r="CB9" s="700"/>
      <c r="CD9" s="618" t="s">
        <v>248</v>
      </c>
      <c r="CE9" s="619"/>
      <c r="CF9" s="619"/>
      <c r="CG9" s="619"/>
      <c r="CH9" s="619"/>
      <c r="CI9" s="619"/>
      <c r="CJ9" s="619"/>
      <c r="CK9" s="619"/>
      <c r="CL9" s="619"/>
      <c r="CM9" s="619"/>
      <c r="CN9" s="619"/>
      <c r="CO9" s="619"/>
      <c r="CP9" s="619"/>
      <c r="CQ9" s="620"/>
      <c r="CR9" s="621">
        <v>2525169</v>
      </c>
      <c r="CS9" s="622"/>
      <c r="CT9" s="622"/>
      <c r="CU9" s="622"/>
      <c r="CV9" s="622"/>
      <c r="CW9" s="622"/>
      <c r="CX9" s="622"/>
      <c r="CY9" s="623"/>
      <c r="CZ9" s="659">
        <v>6.8</v>
      </c>
      <c r="DA9" s="659"/>
      <c r="DB9" s="659"/>
      <c r="DC9" s="659"/>
      <c r="DD9" s="627">
        <v>63102</v>
      </c>
      <c r="DE9" s="622"/>
      <c r="DF9" s="622"/>
      <c r="DG9" s="622"/>
      <c r="DH9" s="622"/>
      <c r="DI9" s="622"/>
      <c r="DJ9" s="622"/>
      <c r="DK9" s="622"/>
      <c r="DL9" s="622"/>
      <c r="DM9" s="622"/>
      <c r="DN9" s="622"/>
      <c r="DO9" s="622"/>
      <c r="DP9" s="623"/>
      <c r="DQ9" s="627">
        <v>1979959</v>
      </c>
      <c r="DR9" s="622"/>
      <c r="DS9" s="622"/>
      <c r="DT9" s="622"/>
      <c r="DU9" s="622"/>
      <c r="DV9" s="622"/>
      <c r="DW9" s="622"/>
      <c r="DX9" s="622"/>
      <c r="DY9" s="622"/>
      <c r="DZ9" s="622"/>
      <c r="EA9" s="622"/>
      <c r="EB9" s="622"/>
      <c r="EC9" s="658"/>
    </row>
    <row r="10" spans="2:143" ht="11.25" customHeight="1" x14ac:dyDescent="0.15">
      <c r="B10" s="618" t="s">
        <v>249</v>
      </c>
      <c r="C10" s="619"/>
      <c r="D10" s="619"/>
      <c r="E10" s="619"/>
      <c r="F10" s="619"/>
      <c r="G10" s="619"/>
      <c r="H10" s="619"/>
      <c r="I10" s="619"/>
      <c r="J10" s="619"/>
      <c r="K10" s="619"/>
      <c r="L10" s="619"/>
      <c r="M10" s="619"/>
      <c r="N10" s="619"/>
      <c r="O10" s="619"/>
      <c r="P10" s="619"/>
      <c r="Q10" s="620"/>
      <c r="R10" s="621" t="s">
        <v>239</v>
      </c>
      <c r="S10" s="622"/>
      <c r="T10" s="622"/>
      <c r="U10" s="622"/>
      <c r="V10" s="622"/>
      <c r="W10" s="622"/>
      <c r="X10" s="622"/>
      <c r="Y10" s="623"/>
      <c r="Z10" s="659" t="s">
        <v>130</v>
      </c>
      <c r="AA10" s="659"/>
      <c r="AB10" s="659"/>
      <c r="AC10" s="659"/>
      <c r="AD10" s="660" t="s">
        <v>130</v>
      </c>
      <c r="AE10" s="660"/>
      <c r="AF10" s="660"/>
      <c r="AG10" s="660"/>
      <c r="AH10" s="660"/>
      <c r="AI10" s="660"/>
      <c r="AJ10" s="660"/>
      <c r="AK10" s="660"/>
      <c r="AL10" s="624" t="s">
        <v>130</v>
      </c>
      <c r="AM10" s="625"/>
      <c r="AN10" s="625"/>
      <c r="AO10" s="661"/>
      <c r="AP10" s="618" t="s">
        <v>250</v>
      </c>
      <c r="AQ10" s="619"/>
      <c r="AR10" s="619"/>
      <c r="AS10" s="619"/>
      <c r="AT10" s="619"/>
      <c r="AU10" s="619"/>
      <c r="AV10" s="619"/>
      <c r="AW10" s="619"/>
      <c r="AX10" s="619"/>
      <c r="AY10" s="619"/>
      <c r="AZ10" s="619"/>
      <c r="BA10" s="619"/>
      <c r="BB10" s="619"/>
      <c r="BC10" s="619"/>
      <c r="BD10" s="619"/>
      <c r="BE10" s="619"/>
      <c r="BF10" s="620"/>
      <c r="BG10" s="621">
        <v>180323</v>
      </c>
      <c r="BH10" s="622"/>
      <c r="BI10" s="622"/>
      <c r="BJ10" s="622"/>
      <c r="BK10" s="622"/>
      <c r="BL10" s="622"/>
      <c r="BM10" s="622"/>
      <c r="BN10" s="623"/>
      <c r="BO10" s="659">
        <v>2.5</v>
      </c>
      <c r="BP10" s="659"/>
      <c r="BQ10" s="659"/>
      <c r="BR10" s="659"/>
      <c r="BS10" s="660" t="s">
        <v>239</v>
      </c>
      <c r="BT10" s="660"/>
      <c r="BU10" s="660"/>
      <c r="BV10" s="660"/>
      <c r="BW10" s="660"/>
      <c r="BX10" s="660"/>
      <c r="BY10" s="660"/>
      <c r="BZ10" s="660"/>
      <c r="CA10" s="660"/>
      <c r="CB10" s="700"/>
      <c r="CD10" s="618" t="s">
        <v>251</v>
      </c>
      <c r="CE10" s="619"/>
      <c r="CF10" s="619"/>
      <c r="CG10" s="619"/>
      <c r="CH10" s="619"/>
      <c r="CI10" s="619"/>
      <c r="CJ10" s="619"/>
      <c r="CK10" s="619"/>
      <c r="CL10" s="619"/>
      <c r="CM10" s="619"/>
      <c r="CN10" s="619"/>
      <c r="CO10" s="619"/>
      <c r="CP10" s="619"/>
      <c r="CQ10" s="620"/>
      <c r="CR10" s="621">
        <v>42642</v>
      </c>
      <c r="CS10" s="622"/>
      <c r="CT10" s="622"/>
      <c r="CU10" s="622"/>
      <c r="CV10" s="622"/>
      <c r="CW10" s="622"/>
      <c r="CX10" s="622"/>
      <c r="CY10" s="623"/>
      <c r="CZ10" s="659">
        <v>0.1</v>
      </c>
      <c r="DA10" s="659"/>
      <c r="DB10" s="659"/>
      <c r="DC10" s="659"/>
      <c r="DD10" s="627" t="s">
        <v>239</v>
      </c>
      <c r="DE10" s="622"/>
      <c r="DF10" s="622"/>
      <c r="DG10" s="622"/>
      <c r="DH10" s="622"/>
      <c r="DI10" s="622"/>
      <c r="DJ10" s="622"/>
      <c r="DK10" s="622"/>
      <c r="DL10" s="622"/>
      <c r="DM10" s="622"/>
      <c r="DN10" s="622"/>
      <c r="DO10" s="622"/>
      <c r="DP10" s="623"/>
      <c r="DQ10" s="627">
        <v>22642</v>
      </c>
      <c r="DR10" s="622"/>
      <c r="DS10" s="622"/>
      <c r="DT10" s="622"/>
      <c r="DU10" s="622"/>
      <c r="DV10" s="622"/>
      <c r="DW10" s="622"/>
      <c r="DX10" s="622"/>
      <c r="DY10" s="622"/>
      <c r="DZ10" s="622"/>
      <c r="EA10" s="622"/>
      <c r="EB10" s="622"/>
      <c r="EC10" s="658"/>
    </row>
    <row r="11" spans="2:143" ht="11.25" customHeight="1" x14ac:dyDescent="0.15">
      <c r="B11" s="618" t="s">
        <v>252</v>
      </c>
      <c r="C11" s="619"/>
      <c r="D11" s="619"/>
      <c r="E11" s="619"/>
      <c r="F11" s="619"/>
      <c r="G11" s="619"/>
      <c r="H11" s="619"/>
      <c r="I11" s="619"/>
      <c r="J11" s="619"/>
      <c r="K11" s="619"/>
      <c r="L11" s="619"/>
      <c r="M11" s="619"/>
      <c r="N11" s="619"/>
      <c r="O11" s="619"/>
      <c r="P11" s="619"/>
      <c r="Q11" s="620"/>
      <c r="R11" s="621">
        <v>1273455</v>
      </c>
      <c r="S11" s="622"/>
      <c r="T11" s="622"/>
      <c r="U11" s="622"/>
      <c r="V11" s="622"/>
      <c r="W11" s="622"/>
      <c r="X11" s="622"/>
      <c r="Y11" s="623"/>
      <c r="Z11" s="624">
        <v>3.3</v>
      </c>
      <c r="AA11" s="625"/>
      <c r="AB11" s="625"/>
      <c r="AC11" s="626"/>
      <c r="AD11" s="627">
        <v>1273455</v>
      </c>
      <c r="AE11" s="622"/>
      <c r="AF11" s="622"/>
      <c r="AG11" s="622"/>
      <c r="AH11" s="622"/>
      <c r="AI11" s="622"/>
      <c r="AJ11" s="622"/>
      <c r="AK11" s="623"/>
      <c r="AL11" s="624">
        <v>8</v>
      </c>
      <c r="AM11" s="625"/>
      <c r="AN11" s="625"/>
      <c r="AO11" s="661"/>
      <c r="AP11" s="618" t="s">
        <v>253</v>
      </c>
      <c r="AQ11" s="619"/>
      <c r="AR11" s="619"/>
      <c r="AS11" s="619"/>
      <c r="AT11" s="619"/>
      <c r="AU11" s="619"/>
      <c r="AV11" s="619"/>
      <c r="AW11" s="619"/>
      <c r="AX11" s="619"/>
      <c r="AY11" s="619"/>
      <c r="AZ11" s="619"/>
      <c r="BA11" s="619"/>
      <c r="BB11" s="619"/>
      <c r="BC11" s="619"/>
      <c r="BD11" s="619"/>
      <c r="BE11" s="619"/>
      <c r="BF11" s="620"/>
      <c r="BG11" s="621">
        <v>355799</v>
      </c>
      <c r="BH11" s="622"/>
      <c r="BI11" s="622"/>
      <c r="BJ11" s="622"/>
      <c r="BK11" s="622"/>
      <c r="BL11" s="622"/>
      <c r="BM11" s="622"/>
      <c r="BN11" s="623"/>
      <c r="BO11" s="659">
        <v>4.9000000000000004</v>
      </c>
      <c r="BP11" s="659"/>
      <c r="BQ11" s="659"/>
      <c r="BR11" s="659"/>
      <c r="BS11" s="660">
        <v>101097</v>
      </c>
      <c r="BT11" s="660"/>
      <c r="BU11" s="660"/>
      <c r="BV11" s="660"/>
      <c r="BW11" s="660"/>
      <c r="BX11" s="660"/>
      <c r="BY11" s="660"/>
      <c r="BZ11" s="660"/>
      <c r="CA11" s="660"/>
      <c r="CB11" s="700"/>
      <c r="CD11" s="618" t="s">
        <v>254</v>
      </c>
      <c r="CE11" s="619"/>
      <c r="CF11" s="619"/>
      <c r="CG11" s="619"/>
      <c r="CH11" s="619"/>
      <c r="CI11" s="619"/>
      <c r="CJ11" s="619"/>
      <c r="CK11" s="619"/>
      <c r="CL11" s="619"/>
      <c r="CM11" s="619"/>
      <c r="CN11" s="619"/>
      <c r="CO11" s="619"/>
      <c r="CP11" s="619"/>
      <c r="CQ11" s="620"/>
      <c r="CR11" s="621">
        <v>1976019</v>
      </c>
      <c r="CS11" s="622"/>
      <c r="CT11" s="622"/>
      <c r="CU11" s="622"/>
      <c r="CV11" s="622"/>
      <c r="CW11" s="622"/>
      <c r="CX11" s="622"/>
      <c r="CY11" s="623"/>
      <c r="CZ11" s="659">
        <v>5.3</v>
      </c>
      <c r="DA11" s="659"/>
      <c r="DB11" s="659"/>
      <c r="DC11" s="659"/>
      <c r="DD11" s="627">
        <v>842114</v>
      </c>
      <c r="DE11" s="622"/>
      <c r="DF11" s="622"/>
      <c r="DG11" s="622"/>
      <c r="DH11" s="622"/>
      <c r="DI11" s="622"/>
      <c r="DJ11" s="622"/>
      <c r="DK11" s="622"/>
      <c r="DL11" s="622"/>
      <c r="DM11" s="622"/>
      <c r="DN11" s="622"/>
      <c r="DO11" s="622"/>
      <c r="DP11" s="623"/>
      <c r="DQ11" s="627">
        <v>963133</v>
      </c>
      <c r="DR11" s="622"/>
      <c r="DS11" s="622"/>
      <c r="DT11" s="622"/>
      <c r="DU11" s="622"/>
      <c r="DV11" s="622"/>
      <c r="DW11" s="622"/>
      <c r="DX11" s="622"/>
      <c r="DY11" s="622"/>
      <c r="DZ11" s="622"/>
      <c r="EA11" s="622"/>
      <c r="EB11" s="622"/>
      <c r="EC11" s="658"/>
    </row>
    <row r="12" spans="2:143" ht="11.25" customHeight="1" x14ac:dyDescent="0.15">
      <c r="B12" s="618" t="s">
        <v>255</v>
      </c>
      <c r="C12" s="619"/>
      <c r="D12" s="619"/>
      <c r="E12" s="619"/>
      <c r="F12" s="619"/>
      <c r="G12" s="619"/>
      <c r="H12" s="619"/>
      <c r="I12" s="619"/>
      <c r="J12" s="619"/>
      <c r="K12" s="619"/>
      <c r="L12" s="619"/>
      <c r="M12" s="619"/>
      <c r="N12" s="619"/>
      <c r="O12" s="619"/>
      <c r="P12" s="619"/>
      <c r="Q12" s="620"/>
      <c r="R12" s="621">
        <v>19470</v>
      </c>
      <c r="S12" s="622"/>
      <c r="T12" s="622"/>
      <c r="U12" s="622"/>
      <c r="V12" s="622"/>
      <c r="W12" s="622"/>
      <c r="X12" s="622"/>
      <c r="Y12" s="623"/>
      <c r="Z12" s="659">
        <v>0.1</v>
      </c>
      <c r="AA12" s="659"/>
      <c r="AB12" s="659"/>
      <c r="AC12" s="659"/>
      <c r="AD12" s="660">
        <v>19470</v>
      </c>
      <c r="AE12" s="660"/>
      <c r="AF12" s="660"/>
      <c r="AG12" s="660"/>
      <c r="AH12" s="660"/>
      <c r="AI12" s="660"/>
      <c r="AJ12" s="660"/>
      <c r="AK12" s="660"/>
      <c r="AL12" s="624">
        <v>0.1</v>
      </c>
      <c r="AM12" s="625"/>
      <c r="AN12" s="625"/>
      <c r="AO12" s="661"/>
      <c r="AP12" s="618" t="s">
        <v>256</v>
      </c>
      <c r="AQ12" s="619"/>
      <c r="AR12" s="619"/>
      <c r="AS12" s="619"/>
      <c r="AT12" s="619"/>
      <c r="AU12" s="619"/>
      <c r="AV12" s="619"/>
      <c r="AW12" s="619"/>
      <c r="AX12" s="619"/>
      <c r="AY12" s="619"/>
      <c r="AZ12" s="619"/>
      <c r="BA12" s="619"/>
      <c r="BB12" s="619"/>
      <c r="BC12" s="619"/>
      <c r="BD12" s="619"/>
      <c r="BE12" s="619"/>
      <c r="BF12" s="620"/>
      <c r="BG12" s="621">
        <v>3873634</v>
      </c>
      <c r="BH12" s="622"/>
      <c r="BI12" s="622"/>
      <c r="BJ12" s="622"/>
      <c r="BK12" s="622"/>
      <c r="BL12" s="622"/>
      <c r="BM12" s="622"/>
      <c r="BN12" s="623"/>
      <c r="BO12" s="659">
        <v>53.4</v>
      </c>
      <c r="BP12" s="659"/>
      <c r="BQ12" s="659"/>
      <c r="BR12" s="659"/>
      <c r="BS12" s="660">
        <v>254095</v>
      </c>
      <c r="BT12" s="660"/>
      <c r="BU12" s="660"/>
      <c r="BV12" s="660"/>
      <c r="BW12" s="660"/>
      <c r="BX12" s="660"/>
      <c r="BY12" s="660"/>
      <c r="BZ12" s="660"/>
      <c r="CA12" s="660"/>
      <c r="CB12" s="700"/>
      <c r="CD12" s="618" t="s">
        <v>257</v>
      </c>
      <c r="CE12" s="619"/>
      <c r="CF12" s="619"/>
      <c r="CG12" s="619"/>
      <c r="CH12" s="619"/>
      <c r="CI12" s="619"/>
      <c r="CJ12" s="619"/>
      <c r="CK12" s="619"/>
      <c r="CL12" s="619"/>
      <c r="CM12" s="619"/>
      <c r="CN12" s="619"/>
      <c r="CO12" s="619"/>
      <c r="CP12" s="619"/>
      <c r="CQ12" s="620"/>
      <c r="CR12" s="621">
        <v>427991</v>
      </c>
      <c r="CS12" s="622"/>
      <c r="CT12" s="622"/>
      <c r="CU12" s="622"/>
      <c r="CV12" s="622"/>
      <c r="CW12" s="622"/>
      <c r="CX12" s="622"/>
      <c r="CY12" s="623"/>
      <c r="CZ12" s="659">
        <v>1.1000000000000001</v>
      </c>
      <c r="DA12" s="659"/>
      <c r="DB12" s="659"/>
      <c r="DC12" s="659"/>
      <c r="DD12" s="627">
        <v>3119</v>
      </c>
      <c r="DE12" s="622"/>
      <c r="DF12" s="622"/>
      <c r="DG12" s="622"/>
      <c r="DH12" s="622"/>
      <c r="DI12" s="622"/>
      <c r="DJ12" s="622"/>
      <c r="DK12" s="622"/>
      <c r="DL12" s="622"/>
      <c r="DM12" s="622"/>
      <c r="DN12" s="622"/>
      <c r="DO12" s="622"/>
      <c r="DP12" s="623"/>
      <c r="DQ12" s="627">
        <v>281512</v>
      </c>
      <c r="DR12" s="622"/>
      <c r="DS12" s="622"/>
      <c r="DT12" s="622"/>
      <c r="DU12" s="622"/>
      <c r="DV12" s="622"/>
      <c r="DW12" s="622"/>
      <c r="DX12" s="622"/>
      <c r="DY12" s="622"/>
      <c r="DZ12" s="622"/>
      <c r="EA12" s="622"/>
      <c r="EB12" s="622"/>
      <c r="EC12" s="658"/>
    </row>
    <row r="13" spans="2:143" ht="11.25" customHeight="1" x14ac:dyDescent="0.15">
      <c r="B13" s="618" t="s">
        <v>258</v>
      </c>
      <c r="C13" s="619"/>
      <c r="D13" s="619"/>
      <c r="E13" s="619"/>
      <c r="F13" s="619"/>
      <c r="G13" s="619"/>
      <c r="H13" s="619"/>
      <c r="I13" s="619"/>
      <c r="J13" s="619"/>
      <c r="K13" s="619"/>
      <c r="L13" s="619"/>
      <c r="M13" s="619"/>
      <c r="N13" s="619"/>
      <c r="O13" s="619"/>
      <c r="P13" s="619"/>
      <c r="Q13" s="620"/>
      <c r="R13" s="621" t="s">
        <v>130</v>
      </c>
      <c r="S13" s="622"/>
      <c r="T13" s="622"/>
      <c r="U13" s="622"/>
      <c r="V13" s="622"/>
      <c r="W13" s="622"/>
      <c r="X13" s="622"/>
      <c r="Y13" s="623"/>
      <c r="Z13" s="659" t="s">
        <v>239</v>
      </c>
      <c r="AA13" s="659"/>
      <c r="AB13" s="659"/>
      <c r="AC13" s="659"/>
      <c r="AD13" s="660" t="s">
        <v>239</v>
      </c>
      <c r="AE13" s="660"/>
      <c r="AF13" s="660"/>
      <c r="AG13" s="660"/>
      <c r="AH13" s="660"/>
      <c r="AI13" s="660"/>
      <c r="AJ13" s="660"/>
      <c r="AK13" s="660"/>
      <c r="AL13" s="624" t="s">
        <v>239</v>
      </c>
      <c r="AM13" s="625"/>
      <c r="AN13" s="625"/>
      <c r="AO13" s="661"/>
      <c r="AP13" s="618" t="s">
        <v>259</v>
      </c>
      <c r="AQ13" s="619"/>
      <c r="AR13" s="619"/>
      <c r="AS13" s="619"/>
      <c r="AT13" s="619"/>
      <c r="AU13" s="619"/>
      <c r="AV13" s="619"/>
      <c r="AW13" s="619"/>
      <c r="AX13" s="619"/>
      <c r="AY13" s="619"/>
      <c r="AZ13" s="619"/>
      <c r="BA13" s="619"/>
      <c r="BB13" s="619"/>
      <c r="BC13" s="619"/>
      <c r="BD13" s="619"/>
      <c r="BE13" s="619"/>
      <c r="BF13" s="620"/>
      <c r="BG13" s="621">
        <v>3861967</v>
      </c>
      <c r="BH13" s="622"/>
      <c r="BI13" s="622"/>
      <c r="BJ13" s="622"/>
      <c r="BK13" s="622"/>
      <c r="BL13" s="622"/>
      <c r="BM13" s="622"/>
      <c r="BN13" s="623"/>
      <c r="BO13" s="659">
        <v>53.3</v>
      </c>
      <c r="BP13" s="659"/>
      <c r="BQ13" s="659"/>
      <c r="BR13" s="659"/>
      <c r="BS13" s="660">
        <v>254095</v>
      </c>
      <c r="BT13" s="660"/>
      <c r="BU13" s="660"/>
      <c r="BV13" s="660"/>
      <c r="BW13" s="660"/>
      <c r="BX13" s="660"/>
      <c r="BY13" s="660"/>
      <c r="BZ13" s="660"/>
      <c r="CA13" s="660"/>
      <c r="CB13" s="700"/>
      <c r="CD13" s="618" t="s">
        <v>260</v>
      </c>
      <c r="CE13" s="619"/>
      <c r="CF13" s="619"/>
      <c r="CG13" s="619"/>
      <c r="CH13" s="619"/>
      <c r="CI13" s="619"/>
      <c r="CJ13" s="619"/>
      <c r="CK13" s="619"/>
      <c r="CL13" s="619"/>
      <c r="CM13" s="619"/>
      <c r="CN13" s="619"/>
      <c r="CO13" s="619"/>
      <c r="CP13" s="619"/>
      <c r="CQ13" s="620"/>
      <c r="CR13" s="621">
        <v>2662816</v>
      </c>
      <c r="CS13" s="622"/>
      <c r="CT13" s="622"/>
      <c r="CU13" s="622"/>
      <c r="CV13" s="622"/>
      <c r="CW13" s="622"/>
      <c r="CX13" s="622"/>
      <c r="CY13" s="623"/>
      <c r="CZ13" s="659">
        <v>7.1</v>
      </c>
      <c r="DA13" s="659"/>
      <c r="DB13" s="659"/>
      <c r="DC13" s="659"/>
      <c r="DD13" s="627">
        <v>1207642</v>
      </c>
      <c r="DE13" s="622"/>
      <c r="DF13" s="622"/>
      <c r="DG13" s="622"/>
      <c r="DH13" s="622"/>
      <c r="DI13" s="622"/>
      <c r="DJ13" s="622"/>
      <c r="DK13" s="622"/>
      <c r="DL13" s="622"/>
      <c r="DM13" s="622"/>
      <c r="DN13" s="622"/>
      <c r="DO13" s="622"/>
      <c r="DP13" s="623"/>
      <c r="DQ13" s="627">
        <v>1513979</v>
      </c>
      <c r="DR13" s="622"/>
      <c r="DS13" s="622"/>
      <c r="DT13" s="622"/>
      <c r="DU13" s="622"/>
      <c r="DV13" s="622"/>
      <c r="DW13" s="622"/>
      <c r="DX13" s="622"/>
      <c r="DY13" s="622"/>
      <c r="DZ13" s="622"/>
      <c r="EA13" s="622"/>
      <c r="EB13" s="622"/>
      <c r="EC13" s="658"/>
    </row>
    <row r="14" spans="2:143" ht="11.25" customHeight="1" x14ac:dyDescent="0.15">
      <c r="B14" s="618" t="s">
        <v>261</v>
      </c>
      <c r="C14" s="619"/>
      <c r="D14" s="619"/>
      <c r="E14" s="619"/>
      <c r="F14" s="619"/>
      <c r="G14" s="619"/>
      <c r="H14" s="619"/>
      <c r="I14" s="619"/>
      <c r="J14" s="619"/>
      <c r="K14" s="619"/>
      <c r="L14" s="619"/>
      <c r="M14" s="619"/>
      <c r="N14" s="619"/>
      <c r="O14" s="619"/>
      <c r="P14" s="619"/>
      <c r="Q14" s="620"/>
      <c r="R14" s="621" t="s">
        <v>130</v>
      </c>
      <c r="S14" s="622"/>
      <c r="T14" s="622"/>
      <c r="U14" s="622"/>
      <c r="V14" s="622"/>
      <c r="W14" s="622"/>
      <c r="X14" s="622"/>
      <c r="Y14" s="623"/>
      <c r="Z14" s="659" t="s">
        <v>130</v>
      </c>
      <c r="AA14" s="659"/>
      <c r="AB14" s="659"/>
      <c r="AC14" s="659"/>
      <c r="AD14" s="660" t="s">
        <v>130</v>
      </c>
      <c r="AE14" s="660"/>
      <c r="AF14" s="660"/>
      <c r="AG14" s="660"/>
      <c r="AH14" s="660"/>
      <c r="AI14" s="660"/>
      <c r="AJ14" s="660"/>
      <c r="AK14" s="660"/>
      <c r="AL14" s="624" t="s">
        <v>239</v>
      </c>
      <c r="AM14" s="625"/>
      <c r="AN14" s="625"/>
      <c r="AO14" s="661"/>
      <c r="AP14" s="618" t="s">
        <v>262</v>
      </c>
      <c r="AQ14" s="619"/>
      <c r="AR14" s="619"/>
      <c r="AS14" s="619"/>
      <c r="AT14" s="619"/>
      <c r="AU14" s="619"/>
      <c r="AV14" s="619"/>
      <c r="AW14" s="619"/>
      <c r="AX14" s="619"/>
      <c r="AY14" s="619"/>
      <c r="AZ14" s="619"/>
      <c r="BA14" s="619"/>
      <c r="BB14" s="619"/>
      <c r="BC14" s="619"/>
      <c r="BD14" s="619"/>
      <c r="BE14" s="619"/>
      <c r="BF14" s="620"/>
      <c r="BG14" s="621">
        <v>229264</v>
      </c>
      <c r="BH14" s="622"/>
      <c r="BI14" s="622"/>
      <c r="BJ14" s="622"/>
      <c r="BK14" s="622"/>
      <c r="BL14" s="622"/>
      <c r="BM14" s="622"/>
      <c r="BN14" s="623"/>
      <c r="BO14" s="659">
        <v>3.2</v>
      </c>
      <c r="BP14" s="659"/>
      <c r="BQ14" s="659"/>
      <c r="BR14" s="659"/>
      <c r="BS14" s="660" t="s">
        <v>239</v>
      </c>
      <c r="BT14" s="660"/>
      <c r="BU14" s="660"/>
      <c r="BV14" s="660"/>
      <c r="BW14" s="660"/>
      <c r="BX14" s="660"/>
      <c r="BY14" s="660"/>
      <c r="BZ14" s="660"/>
      <c r="CA14" s="660"/>
      <c r="CB14" s="700"/>
      <c r="CD14" s="618" t="s">
        <v>263</v>
      </c>
      <c r="CE14" s="619"/>
      <c r="CF14" s="619"/>
      <c r="CG14" s="619"/>
      <c r="CH14" s="619"/>
      <c r="CI14" s="619"/>
      <c r="CJ14" s="619"/>
      <c r="CK14" s="619"/>
      <c r="CL14" s="619"/>
      <c r="CM14" s="619"/>
      <c r="CN14" s="619"/>
      <c r="CO14" s="619"/>
      <c r="CP14" s="619"/>
      <c r="CQ14" s="620"/>
      <c r="CR14" s="621">
        <v>1041320</v>
      </c>
      <c r="CS14" s="622"/>
      <c r="CT14" s="622"/>
      <c r="CU14" s="622"/>
      <c r="CV14" s="622"/>
      <c r="CW14" s="622"/>
      <c r="CX14" s="622"/>
      <c r="CY14" s="623"/>
      <c r="CZ14" s="659">
        <v>2.8</v>
      </c>
      <c r="DA14" s="659"/>
      <c r="DB14" s="659"/>
      <c r="DC14" s="659"/>
      <c r="DD14" s="627">
        <v>231995</v>
      </c>
      <c r="DE14" s="622"/>
      <c r="DF14" s="622"/>
      <c r="DG14" s="622"/>
      <c r="DH14" s="622"/>
      <c r="DI14" s="622"/>
      <c r="DJ14" s="622"/>
      <c r="DK14" s="622"/>
      <c r="DL14" s="622"/>
      <c r="DM14" s="622"/>
      <c r="DN14" s="622"/>
      <c r="DO14" s="622"/>
      <c r="DP14" s="623"/>
      <c r="DQ14" s="627">
        <v>799068</v>
      </c>
      <c r="DR14" s="622"/>
      <c r="DS14" s="622"/>
      <c r="DT14" s="622"/>
      <c r="DU14" s="622"/>
      <c r="DV14" s="622"/>
      <c r="DW14" s="622"/>
      <c r="DX14" s="622"/>
      <c r="DY14" s="622"/>
      <c r="DZ14" s="622"/>
      <c r="EA14" s="622"/>
      <c r="EB14" s="622"/>
      <c r="EC14" s="658"/>
    </row>
    <row r="15" spans="2:143" ht="11.25" customHeight="1" x14ac:dyDescent="0.15">
      <c r="B15" s="618" t="s">
        <v>264</v>
      </c>
      <c r="C15" s="619"/>
      <c r="D15" s="619"/>
      <c r="E15" s="619"/>
      <c r="F15" s="619"/>
      <c r="G15" s="619"/>
      <c r="H15" s="619"/>
      <c r="I15" s="619"/>
      <c r="J15" s="619"/>
      <c r="K15" s="619"/>
      <c r="L15" s="619"/>
      <c r="M15" s="619"/>
      <c r="N15" s="619"/>
      <c r="O15" s="619"/>
      <c r="P15" s="619"/>
      <c r="Q15" s="620"/>
      <c r="R15" s="621" t="s">
        <v>265</v>
      </c>
      <c r="S15" s="622"/>
      <c r="T15" s="622"/>
      <c r="U15" s="622"/>
      <c r="V15" s="622"/>
      <c r="W15" s="622"/>
      <c r="X15" s="622"/>
      <c r="Y15" s="623"/>
      <c r="Z15" s="659" t="s">
        <v>130</v>
      </c>
      <c r="AA15" s="659"/>
      <c r="AB15" s="659"/>
      <c r="AC15" s="659"/>
      <c r="AD15" s="660" t="s">
        <v>130</v>
      </c>
      <c r="AE15" s="660"/>
      <c r="AF15" s="660"/>
      <c r="AG15" s="660"/>
      <c r="AH15" s="660"/>
      <c r="AI15" s="660"/>
      <c r="AJ15" s="660"/>
      <c r="AK15" s="660"/>
      <c r="AL15" s="624" t="s">
        <v>239</v>
      </c>
      <c r="AM15" s="625"/>
      <c r="AN15" s="625"/>
      <c r="AO15" s="661"/>
      <c r="AP15" s="618" t="s">
        <v>266</v>
      </c>
      <c r="AQ15" s="619"/>
      <c r="AR15" s="619"/>
      <c r="AS15" s="619"/>
      <c r="AT15" s="619"/>
      <c r="AU15" s="619"/>
      <c r="AV15" s="619"/>
      <c r="AW15" s="619"/>
      <c r="AX15" s="619"/>
      <c r="AY15" s="619"/>
      <c r="AZ15" s="619"/>
      <c r="BA15" s="619"/>
      <c r="BB15" s="619"/>
      <c r="BC15" s="619"/>
      <c r="BD15" s="619"/>
      <c r="BE15" s="619"/>
      <c r="BF15" s="620"/>
      <c r="BG15" s="621">
        <v>481380</v>
      </c>
      <c r="BH15" s="622"/>
      <c r="BI15" s="622"/>
      <c r="BJ15" s="622"/>
      <c r="BK15" s="622"/>
      <c r="BL15" s="622"/>
      <c r="BM15" s="622"/>
      <c r="BN15" s="623"/>
      <c r="BO15" s="659">
        <v>6.6</v>
      </c>
      <c r="BP15" s="659"/>
      <c r="BQ15" s="659"/>
      <c r="BR15" s="659"/>
      <c r="BS15" s="660" t="s">
        <v>239</v>
      </c>
      <c r="BT15" s="660"/>
      <c r="BU15" s="660"/>
      <c r="BV15" s="660"/>
      <c r="BW15" s="660"/>
      <c r="BX15" s="660"/>
      <c r="BY15" s="660"/>
      <c r="BZ15" s="660"/>
      <c r="CA15" s="660"/>
      <c r="CB15" s="700"/>
      <c r="CD15" s="618" t="s">
        <v>267</v>
      </c>
      <c r="CE15" s="619"/>
      <c r="CF15" s="619"/>
      <c r="CG15" s="619"/>
      <c r="CH15" s="619"/>
      <c r="CI15" s="619"/>
      <c r="CJ15" s="619"/>
      <c r="CK15" s="619"/>
      <c r="CL15" s="619"/>
      <c r="CM15" s="619"/>
      <c r="CN15" s="619"/>
      <c r="CO15" s="619"/>
      <c r="CP15" s="619"/>
      <c r="CQ15" s="620"/>
      <c r="CR15" s="621">
        <v>2065340</v>
      </c>
      <c r="CS15" s="622"/>
      <c r="CT15" s="622"/>
      <c r="CU15" s="622"/>
      <c r="CV15" s="622"/>
      <c r="CW15" s="622"/>
      <c r="CX15" s="622"/>
      <c r="CY15" s="623"/>
      <c r="CZ15" s="659">
        <v>5.5</v>
      </c>
      <c r="DA15" s="659"/>
      <c r="DB15" s="659"/>
      <c r="DC15" s="659"/>
      <c r="DD15" s="627">
        <v>126085</v>
      </c>
      <c r="DE15" s="622"/>
      <c r="DF15" s="622"/>
      <c r="DG15" s="622"/>
      <c r="DH15" s="622"/>
      <c r="DI15" s="622"/>
      <c r="DJ15" s="622"/>
      <c r="DK15" s="622"/>
      <c r="DL15" s="622"/>
      <c r="DM15" s="622"/>
      <c r="DN15" s="622"/>
      <c r="DO15" s="622"/>
      <c r="DP15" s="623"/>
      <c r="DQ15" s="627">
        <v>1747590</v>
      </c>
      <c r="DR15" s="622"/>
      <c r="DS15" s="622"/>
      <c r="DT15" s="622"/>
      <c r="DU15" s="622"/>
      <c r="DV15" s="622"/>
      <c r="DW15" s="622"/>
      <c r="DX15" s="622"/>
      <c r="DY15" s="622"/>
      <c r="DZ15" s="622"/>
      <c r="EA15" s="622"/>
      <c r="EB15" s="622"/>
      <c r="EC15" s="658"/>
    </row>
    <row r="16" spans="2:143" ht="11.25" customHeight="1" x14ac:dyDescent="0.15">
      <c r="B16" s="618" t="s">
        <v>268</v>
      </c>
      <c r="C16" s="619"/>
      <c r="D16" s="619"/>
      <c r="E16" s="619"/>
      <c r="F16" s="619"/>
      <c r="G16" s="619"/>
      <c r="H16" s="619"/>
      <c r="I16" s="619"/>
      <c r="J16" s="619"/>
      <c r="K16" s="619"/>
      <c r="L16" s="619"/>
      <c r="M16" s="619"/>
      <c r="N16" s="619"/>
      <c r="O16" s="619"/>
      <c r="P16" s="619"/>
      <c r="Q16" s="620"/>
      <c r="R16" s="621">
        <v>42625</v>
      </c>
      <c r="S16" s="622"/>
      <c r="T16" s="622"/>
      <c r="U16" s="622"/>
      <c r="V16" s="622"/>
      <c r="W16" s="622"/>
      <c r="X16" s="622"/>
      <c r="Y16" s="623"/>
      <c r="Z16" s="659">
        <v>0.1</v>
      </c>
      <c r="AA16" s="659"/>
      <c r="AB16" s="659"/>
      <c r="AC16" s="659"/>
      <c r="AD16" s="660">
        <v>42625</v>
      </c>
      <c r="AE16" s="660"/>
      <c r="AF16" s="660"/>
      <c r="AG16" s="660"/>
      <c r="AH16" s="660"/>
      <c r="AI16" s="660"/>
      <c r="AJ16" s="660"/>
      <c r="AK16" s="660"/>
      <c r="AL16" s="624">
        <v>0.3</v>
      </c>
      <c r="AM16" s="625"/>
      <c r="AN16" s="625"/>
      <c r="AO16" s="661"/>
      <c r="AP16" s="618" t="s">
        <v>269</v>
      </c>
      <c r="AQ16" s="619"/>
      <c r="AR16" s="619"/>
      <c r="AS16" s="619"/>
      <c r="AT16" s="619"/>
      <c r="AU16" s="619"/>
      <c r="AV16" s="619"/>
      <c r="AW16" s="619"/>
      <c r="AX16" s="619"/>
      <c r="AY16" s="619"/>
      <c r="AZ16" s="619"/>
      <c r="BA16" s="619"/>
      <c r="BB16" s="619"/>
      <c r="BC16" s="619"/>
      <c r="BD16" s="619"/>
      <c r="BE16" s="619"/>
      <c r="BF16" s="620"/>
      <c r="BG16" s="621" t="s">
        <v>130</v>
      </c>
      <c r="BH16" s="622"/>
      <c r="BI16" s="622"/>
      <c r="BJ16" s="622"/>
      <c r="BK16" s="622"/>
      <c r="BL16" s="622"/>
      <c r="BM16" s="622"/>
      <c r="BN16" s="623"/>
      <c r="BO16" s="659" t="s">
        <v>130</v>
      </c>
      <c r="BP16" s="659"/>
      <c r="BQ16" s="659"/>
      <c r="BR16" s="659"/>
      <c r="BS16" s="660" t="s">
        <v>239</v>
      </c>
      <c r="BT16" s="660"/>
      <c r="BU16" s="660"/>
      <c r="BV16" s="660"/>
      <c r="BW16" s="660"/>
      <c r="BX16" s="660"/>
      <c r="BY16" s="660"/>
      <c r="BZ16" s="660"/>
      <c r="CA16" s="660"/>
      <c r="CB16" s="700"/>
      <c r="CD16" s="618" t="s">
        <v>270</v>
      </c>
      <c r="CE16" s="619"/>
      <c r="CF16" s="619"/>
      <c r="CG16" s="619"/>
      <c r="CH16" s="619"/>
      <c r="CI16" s="619"/>
      <c r="CJ16" s="619"/>
      <c r="CK16" s="619"/>
      <c r="CL16" s="619"/>
      <c r="CM16" s="619"/>
      <c r="CN16" s="619"/>
      <c r="CO16" s="619"/>
      <c r="CP16" s="619"/>
      <c r="CQ16" s="620"/>
      <c r="CR16" s="621">
        <v>3400919</v>
      </c>
      <c r="CS16" s="622"/>
      <c r="CT16" s="622"/>
      <c r="CU16" s="622"/>
      <c r="CV16" s="622"/>
      <c r="CW16" s="622"/>
      <c r="CX16" s="622"/>
      <c r="CY16" s="623"/>
      <c r="CZ16" s="659">
        <v>9.1</v>
      </c>
      <c r="DA16" s="659"/>
      <c r="DB16" s="659"/>
      <c r="DC16" s="659"/>
      <c r="DD16" s="627" t="s">
        <v>239</v>
      </c>
      <c r="DE16" s="622"/>
      <c r="DF16" s="622"/>
      <c r="DG16" s="622"/>
      <c r="DH16" s="622"/>
      <c r="DI16" s="622"/>
      <c r="DJ16" s="622"/>
      <c r="DK16" s="622"/>
      <c r="DL16" s="622"/>
      <c r="DM16" s="622"/>
      <c r="DN16" s="622"/>
      <c r="DO16" s="622"/>
      <c r="DP16" s="623"/>
      <c r="DQ16" s="627">
        <v>232171</v>
      </c>
      <c r="DR16" s="622"/>
      <c r="DS16" s="622"/>
      <c r="DT16" s="622"/>
      <c r="DU16" s="622"/>
      <c r="DV16" s="622"/>
      <c r="DW16" s="622"/>
      <c r="DX16" s="622"/>
      <c r="DY16" s="622"/>
      <c r="DZ16" s="622"/>
      <c r="EA16" s="622"/>
      <c r="EB16" s="622"/>
      <c r="EC16" s="658"/>
    </row>
    <row r="17" spans="2:133" ht="11.25" customHeight="1" x14ac:dyDescent="0.15">
      <c r="B17" s="618" t="s">
        <v>271</v>
      </c>
      <c r="C17" s="619"/>
      <c r="D17" s="619"/>
      <c r="E17" s="619"/>
      <c r="F17" s="619"/>
      <c r="G17" s="619"/>
      <c r="H17" s="619"/>
      <c r="I17" s="619"/>
      <c r="J17" s="619"/>
      <c r="K17" s="619"/>
      <c r="L17" s="619"/>
      <c r="M17" s="619"/>
      <c r="N17" s="619"/>
      <c r="O17" s="619"/>
      <c r="P17" s="619"/>
      <c r="Q17" s="620"/>
      <c r="R17" s="621">
        <v>139870</v>
      </c>
      <c r="S17" s="622"/>
      <c r="T17" s="622"/>
      <c r="U17" s="622"/>
      <c r="V17" s="622"/>
      <c r="W17" s="622"/>
      <c r="X17" s="622"/>
      <c r="Y17" s="623"/>
      <c r="Z17" s="659">
        <v>0.4</v>
      </c>
      <c r="AA17" s="659"/>
      <c r="AB17" s="659"/>
      <c r="AC17" s="659"/>
      <c r="AD17" s="660">
        <v>139870</v>
      </c>
      <c r="AE17" s="660"/>
      <c r="AF17" s="660"/>
      <c r="AG17" s="660"/>
      <c r="AH17" s="660"/>
      <c r="AI17" s="660"/>
      <c r="AJ17" s="660"/>
      <c r="AK17" s="660"/>
      <c r="AL17" s="624">
        <v>0.9</v>
      </c>
      <c r="AM17" s="625"/>
      <c r="AN17" s="625"/>
      <c r="AO17" s="661"/>
      <c r="AP17" s="618" t="s">
        <v>272</v>
      </c>
      <c r="AQ17" s="619"/>
      <c r="AR17" s="619"/>
      <c r="AS17" s="619"/>
      <c r="AT17" s="619"/>
      <c r="AU17" s="619"/>
      <c r="AV17" s="619"/>
      <c r="AW17" s="619"/>
      <c r="AX17" s="619"/>
      <c r="AY17" s="619"/>
      <c r="AZ17" s="619"/>
      <c r="BA17" s="619"/>
      <c r="BB17" s="619"/>
      <c r="BC17" s="619"/>
      <c r="BD17" s="619"/>
      <c r="BE17" s="619"/>
      <c r="BF17" s="620"/>
      <c r="BG17" s="621" t="s">
        <v>239</v>
      </c>
      <c r="BH17" s="622"/>
      <c r="BI17" s="622"/>
      <c r="BJ17" s="622"/>
      <c r="BK17" s="622"/>
      <c r="BL17" s="622"/>
      <c r="BM17" s="622"/>
      <c r="BN17" s="623"/>
      <c r="BO17" s="659" t="s">
        <v>130</v>
      </c>
      <c r="BP17" s="659"/>
      <c r="BQ17" s="659"/>
      <c r="BR17" s="659"/>
      <c r="BS17" s="660" t="s">
        <v>130</v>
      </c>
      <c r="BT17" s="660"/>
      <c r="BU17" s="660"/>
      <c r="BV17" s="660"/>
      <c r="BW17" s="660"/>
      <c r="BX17" s="660"/>
      <c r="BY17" s="660"/>
      <c r="BZ17" s="660"/>
      <c r="CA17" s="660"/>
      <c r="CB17" s="700"/>
      <c r="CD17" s="618" t="s">
        <v>273</v>
      </c>
      <c r="CE17" s="619"/>
      <c r="CF17" s="619"/>
      <c r="CG17" s="619"/>
      <c r="CH17" s="619"/>
      <c r="CI17" s="619"/>
      <c r="CJ17" s="619"/>
      <c r="CK17" s="619"/>
      <c r="CL17" s="619"/>
      <c r="CM17" s="619"/>
      <c r="CN17" s="619"/>
      <c r="CO17" s="619"/>
      <c r="CP17" s="619"/>
      <c r="CQ17" s="620"/>
      <c r="CR17" s="621">
        <v>4468500</v>
      </c>
      <c r="CS17" s="622"/>
      <c r="CT17" s="622"/>
      <c r="CU17" s="622"/>
      <c r="CV17" s="622"/>
      <c r="CW17" s="622"/>
      <c r="CX17" s="622"/>
      <c r="CY17" s="623"/>
      <c r="CZ17" s="659">
        <v>12</v>
      </c>
      <c r="DA17" s="659"/>
      <c r="DB17" s="659"/>
      <c r="DC17" s="659"/>
      <c r="DD17" s="627" t="s">
        <v>130</v>
      </c>
      <c r="DE17" s="622"/>
      <c r="DF17" s="622"/>
      <c r="DG17" s="622"/>
      <c r="DH17" s="622"/>
      <c r="DI17" s="622"/>
      <c r="DJ17" s="622"/>
      <c r="DK17" s="622"/>
      <c r="DL17" s="622"/>
      <c r="DM17" s="622"/>
      <c r="DN17" s="622"/>
      <c r="DO17" s="622"/>
      <c r="DP17" s="623"/>
      <c r="DQ17" s="627">
        <v>4438159</v>
      </c>
      <c r="DR17" s="622"/>
      <c r="DS17" s="622"/>
      <c r="DT17" s="622"/>
      <c r="DU17" s="622"/>
      <c r="DV17" s="622"/>
      <c r="DW17" s="622"/>
      <c r="DX17" s="622"/>
      <c r="DY17" s="622"/>
      <c r="DZ17" s="622"/>
      <c r="EA17" s="622"/>
      <c r="EB17" s="622"/>
      <c r="EC17" s="658"/>
    </row>
    <row r="18" spans="2:133" ht="11.25" customHeight="1" x14ac:dyDescent="0.15">
      <c r="B18" s="618" t="s">
        <v>274</v>
      </c>
      <c r="C18" s="619"/>
      <c r="D18" s="619"/>
      <c r="E18" s="619"/>
      <c r="F18" s="619"/>
      <c r="G18" s="619"/>
      <c r="H18" s="619"/>
      <c r="I18" s="619"/>
      <c r="J18" s="619"/>
      <c r="K18" s="619"/>
      <c r="L18" s="619"/>
      <c r="M18" s="619"/>
      <c r="N18" s="619"/>
      <c r="O18" s="619"/>
      <c r="P18" s="619"/>
      <c r="Q18" s="620"/>
      <c r="R18" s="621">
        <v>42025</v>
      </c>
      <c r="S18" s="622"/>
      <c r="T18" s="622"/>
      <c r="U18" s="622"/>
      <c r="V18" s="622"/>
      <c r="W18" s="622"/>
      <c r="X18" s="622"/>
      <c r="Y18" s="623"/>
      <c r="Z18" s="659">
        <v>0.1</v>
      </c>
      <c r="AA18" s="659"/>
      <c r="AB18" s="659"/>
      <c r="AC18" s="659"/>
      <c r="AD18" s="660">
        <v>42025</v>
      </c>
      <c r="AE18" s="660"/>
      <c r="AF18" s="660"/>
      <c r="AG18" s="660"/>
      <c r="AH18" s="660"/>
      <c r="AI18" s="660"/>
      <c r="AJ18" s="660"/>
      <c r="AK18" s="660"/>
      <c r="AL18" s="624">
        <v>0.3</v>
      </c>
      <c r="AM18" s="625"/>
      <c r="AN18" s="625"/>
      <c r="AO18" s="661"/>
      <c r="AP18" s="618" t="s">
        <v>275</v>
      </c>
      <c r="AQ18" s="619"/>
      <c r="AR18" s="619"/>
      <c r="AS18" s="619"/>
      <c r="AT18" s="619"/>
      <c r="AU18" s="619"/>
      <c r="AV18" s="619"/>
      <c r="AW18" s="619"/>
      <c r="AX18" s="619"/>
      <c r="AY18" s="619"/>
      <c r="AZ18" s="619"/>
      <c r="BA18" s="619"/>
      <c r="BB18" s="619"/>
      <c r="BC18" s="619"/>
      <c r="BD18" s="619"/>
      <c r="BE18" s="619"/>
      <c r="BF18" s="620"/>
      <c r="BG18" s="621" t="s">
        <v>239</v>
      </c>
      <c r="BH18" s="622"/>
      <c r="BI18" s="622"/>
      <c r="BJ18" s="622"/>
      <c r="BK18" s="622"/>
      <c r="BL18" s="622"/>
      <c r="BM18" s="622"/>
      <c r="BN18" s="623"/>
      <c r="BO18" s="659" t="s">
        <v>239</v>
      </c>
      <c r="BP18" s="659"/>
      <c r="BQ18" s="659"/>
      <c r="BR18" s="659"/>
      <c r="BS18" s="660" t="s">
        <v>130</v>
      </c>
      <c r="BT18" s="660"/>
      <c r="BU18" s="660"/>
      <c r="BV18" s="660"/>
      <c r="BW18" s="660"/>
      <c r="BX18" s="660"/>
      <c r="BY18" s="660"/>
      <c r="BZ18" s="660"/>
      <c r="CA18" s="660"/>
      <c r="CB18" s="700"/>
      <c r="CD18" s="618" t="s">
        <v>276</v>
      </c>
      <c r="CE18" s="619"/>
      <c r="CF18" s="619"/>
      <c r="CG18" s="619"/>
      <c r="CH18" s="619"/>
      <c r="CI18" s="619"/>
      <c r="CJ18" s="619"/>
      <c r="CK18" s="619"/>
      <c r="CL18" s="619"/>
      <c r="CM18" s="619"/>
      <c r="CN18" s="619"/>
      <c r="CO18" s="619"/>
      <c r="CP18" s="619"/>
      <c r="CQ18" s="620"/>
      <c r="CR18" s="621" t="s">
        <v>239</v>
      </c>
      <c r="CS18" s="622"/>
      <c r="CT18" s="622"/>
      <c r="CU18" s="622"/>
      <c r="CV18" s="622"/>
      <c r="CW18" s="622"/>
      <c r="CX18" s="622"/>
      <c r="CY18" s="623"/>
      <c r="CZ18" s="659" t="s">
        <v>130</v>
      </c>
      <c r="DA18" s="659"/>
      <c r="DB18" s="659"/>
      <c r="DC18" s="659"/>
      <c r="DD18" s="627" t="s">
        <v>265</v>
      </c>
      <c r="DE18" s="622"/>
      <c r="DF18" s="622"/>
      <c r="DG18" s="622"/>
      <c r="DH18" s="622"/>
      <c r="DI18" s="622"/>
      <c r="DJ18" s="622"/>
      <c r="DK18" s="622"/>
      <c r="DL18" s="622"/>
      <c r="DM18" s="622"/>
      <c r="DN18" s="622"/>
      <c r="DO18" s="622"/>
      <c r="DP18" s="623"/>
      <c r="DQ18" s="627" t="s">
        <v>130</v>
      </c>
      <c r="DR18" s="622"/>
      <c r="DS18" s="622"/>
      <c r="DT18" s="622"/>
      <c r="DU18" s="622"/>
      <c r="DV18" s="622"/>
      <c r="DW18" s="622"/>
      <c r="DX18" s="622"/>
      <c r="DY18" s="622"/>
      <c r="DZ18" s="622"/>
      <c r="EA18" s="622"/>
      <c r="EB18" s="622"/>
      <c r="EC18" s="658"/>
    </row>
    <row r="19" spans="2:133" ht="11.25" customHeight="1" x14ac:dyDescent="0.15">
      <c r="B19" s="618" t="s">
        <v>277</v>
      </c>
      <c r="C19" s="619"/>
      <c r="D19" s="619"/>
      <c r="E19" s="619"/>
      <c r="F19" s="619"/>
      <c r="G19" s="619"/>
      <c r="H19" s="619"/>
      <c r="I19" s="619"/>
      <c r="J19" s="619"/>
      <c r="K19" s="619"/>
      <c r="L19" s="619"/>
      <c r="M19" s="619"/>
      <c r="N19" s="619"/>
      <c r="O19" s="619"/>
      <c r="P19" s="619"/>
      <c r="Q19" s="620"/>
      <c r="R19" s="621">
        <v>40487</v>
      </c>
      <c r="S19" s="622"/>
      <c r="T19" s="622"/>
      <c r="U19" s="622"/>
      <c r="V19" s="622"/>
      <c r="W19" s="622"/>
      <c r="X19" s="622"/>
      <c r="Y19" s="623"/>
      <c r="Z19" s="659">
        <v>0.1</v>
      </c>
      <c r="AA19" s="659"/>
      <c r="AB19" s="659"/>
      <c r="AC19" s="659"/>
      <c r="AD19" s="660">
        <v>40487</v>
      </c>
      <c r="AE19" s="660"/>
      <c r="AF19" s="660"/>
      <c r="AG19" s="660"/>
      <c r="AH19" s="660"/>
      <c r="AI19" s="660"/>
      <c r="AJ19" s="660"/>
      <c r="AK19" s="660"/>
      <c r="AL19" s="624">
        <v>0.3</v>
      </c>
      <c r="AM19" s="625"/>
      <c r="AN19" s="625"/>
      <c r="AO19" s="661"/>
      <c r="AP19" s="618" t="s">
        <v>278</v>
      </c>
      <c r="AQ19" s="619"/>
      <c r="AR19" s="619"/>
      <c r="AS19" s="619"/>
      <c r="AT19" s="619"/>
      <c r="AU19" s="619"/>
      <c r="AV19" s="619"/>
      <c r="AW19" s="619"/>
      <c r="AX19" s="619"/>
      <c r="AY19" s="619"/>
      <c r="AZ19" s="619"/>
      <c r="BA19" s="619"/>
      <c r="BB19" s="619"/>
      <c r="BC19" s="619"/>
      <c r="BD19" s="619"/>
      <c r="BE19" s="619"/>
      <c r="BF19" s="620"/>
      <c r="BG19" s="621">
        <v>22797</v>
      </c>
      <c r="BH19" s="622"/>
      <c r="BI19" s="622"/>
      <c r="BJ19" s="622"/>
      <c r="BK19" s="622"/>
      <c r="BL19" s="622"/>
      <c r="BM19" s="622"/>
      <c r="BN19" s="623"/>
      <c r="BO19" s="659">
        <v>0.3</v>
      </c>
      <c r="BP19" s="659"/>
      <c r="BQ19" s="659"/>
      <c r="BR19" s="659"/>
      <c r="BS19" s="660" t="s">
        <v>130</v>
      </c>
      <c r="BT19" s="660"/>
      <c r="BU19" s="660"/>
      <c r="BV19" s="660"/>
      <c r="BW19" s="660"/>
      <c r="BX19" s="660"/>
      <c r="BY19" s="660"/>
      <c r="BZ19" s="660"/>
      <c r="CA19" s="660"/>
      <c r="CB19" s="700"/>
      <c r="CD19" s="618" t="s">
        <v>279</v>
      </c>
      <c r="CE19" s="619"/>
      <c r="CF19" s="619"/>
      <c r="CG19" s="619"/>
      <c r="CH19" s="619"/>
      <c r="CI19" s="619"/>
      <c r="CJ19" s="619"/>
      <c r="CK19" s="619"/>
      <c r="CL19" s="619"/>
      <c r="CM19" s="619"/>
      <c r="CN19" s="619"/>
      <c r="CO19" s="619"/>
      <c r="CP19" s="619"/>
      <c r="CQ19" s="620"/>
      <c r="CR19" s="621" t="s">
        <v>239</v>
      </c>
      <c r="CS19" s="622"/>
      <c r="CT19" s="622"/>
      <c r="CU19" s="622"/>
      <c r="CV19" s="622"/>
      <c r="CW19" s="622"/>
      <c r="CX19" s="622"/>
      <c r="CY19" s="623"/>
      <c r="CZ19" s="659" t="s">
        <v>130</v>
      </c>
      <c r="DA19" s="659"/>
      <c r="DB19" s="659"/>
      <c r="DC19" s="659"/>
      <c r="DD19" s="627" t="s">
        <v>130</v>
      </c>
      <c r="DE19" s="622"/>
      <c r="DF19" s="622"/>
      <c r="DG19" s="622"/>
      <c r="DH19" s="622"/>
      <c r="DI19" s="622"/>
      <c r="DJ19" s="622"/>
      <c r="DK19" s="622"/>
      <c r="DL19" s="622"/>
      <c r="DM19" s="622"/>
      <c r="DN19" s="622"/>
      <c r="DO19" s="622"/>
      <c r="DP19" s="623"/>
      <c r="DQ19" s="627" t="s">
        <v>130</v>
      </c>
      <c r="DR19" s="622"/>
      <c r="DS19" s="622"/>
      <c r="DT19" s="622"/>
      <c r="DU19" s="622"/>
      <c r="DV19" s="622"/>
      <c r="DW19" s="622"/>
      <c r="DX19" s="622"/>
      <c r="DY19" s="622"/>
      <c r="DZ19" s="622"/>
      <c r="EA19" s="622"/>
      <c r="EB19" s="622"/>
      <c r="EC19" s="658"/>
    </row>
    <row r="20" spans="2:133" ht="11.25" customHeight="1" x14ac:dyDescent="0.15">
      <c r="B20" s="688" t="s">
        <v>280</v>
      </c>
      <c r="C20" s="689"/>
      <c r="D20" s="689"/>
      <c r="E20" s="689"/>
      <c r="F20" s="689"/>
      <c r="G20" s="689"/>
      <c r="H20" s="689"/>
      <c r="I20" s="689"/>
      <c r="J20" s="689"/>
      <c r="K20" s="689"/>
      <c r="L20" s="689"/>
      <c r="M20" s="689"/>
      <c r="N20" s="689"/>
      <c r="O20" s="689"/>
      <c r="P20" s="689"/>
      <c r="Q20" s="690"/>
      <c r="R20" s="621">
        <v>1538</v>
      </c>
      <c r="S20" s="622"/>
      <c r="T20" s="622"/>
      <c r="U20" s="622"/>
      <c r="V20" s="622"/>
      <c r="W20" s="622"/>
      <c r="X20" s="622"/>
      <c r="Y20" s="623"/>
      <c r="Z20" s="659">
        <v>0</v>
      </c>
      <c r="AA20" s="659"/>
      <c r="AB20" s="659"/>
      <c r="AC20" s="659"/>
      <c r="AD20" s="660">
        <v>1538</v>
      </c>
      <c r="AE20" s="660"/>
      <c r="AF20" s="660"/>
      <c r="AG20" s="660"/>
      <c r="AH20" s="660"/>
      <c r="AI20" s="660"/>
      <c r="AJ20" s="660"/>
      <c r="AK20" s="660"/>
      <c r="AL20" s="624">
        <v>0</v>
      </c>
      <c r="AM20" s="625"/>
      <c r="AN20" s="625"/>
      <c r="AO20" s="661"/>
      <c r="AP20" s="618" t="s">
        <v>281</v>
      </c>
      <c r="AQ20" s="619"/>
      <c r="AR20" s="619"/>
      <c r="AS20" s="619"/>
      <c r="AT20" s="619"/>
      <c r="AU20" s="619"/>
      <c r="AV20" s="619"/>
      <c r="AW20" s="619"/>
      <c r="AX20" s="619"/>
      <c r="AY20" s="619"/>
      <c r="AZ20" s="619"/>
      <c r="BA20" s="619"/>
      <c r="BB20" s="619"/>
      <c r="BC20" s="619"/>
      <c r="BD20" s="619"/>
      <c r="BE20" s="619"/>
      <c r="BF20" s="620"/>
      <c r="BG20" s="621">
        <v>22797</v>
      </c>
      <c r="BH20" s="622"/>
      <c r="BI20" s="622"/>
      <c r="BJ20" s="622"/>
      <c r="BK20" s="622"/>
      <c r="BL20" s="622"/>
      <c r="BM20" s="622"/>
      <c r="BN20" s="623"/>
      <c r="BO20" s="659">
        <v>0.3</v>
      </c>
      <c r="BP20" s="659"/>
      <c r="BQ20" s="659"/>
      <c r="BR20" s="659"/>
      <c r="BS20" s="660" t="s">
        <v>130</v>
      </c>
      <c r="BT20" s="660"/>
      <c r="BU20" s="660"/>
      <c r="BV20" s="660"/>
      <c r="BW20" s="660"/>
      <c r="BX20" s="660"/>
      <c r="BY20" s="660"/>
      <c r="BZ20" s="660"/>
      <c r="CA20" s="660"/>
      <c r="CB20" s="700"/>
      <c r="CD20" s="618" t="s">
        <v>282</v>
      </c>
      <c r="CE20" s="619"/>
      <c r="CF20" s="619"/>
      <c r="CG20" s="619"/>
      <c r="CH20" s="619"/>
      <c r="CI20" s="619"/>
      <c r="CJ20" s="619"/>
      <c r="CK20" s="619"/>
      <c r="CL20" s="619"/>
      <c r="CM20" s="619"/>
      <c r="CN20" s="619"/>
      <c r="CO20" s="619"/>
      <c r="CP20" s="619"/>
      <c r="CQ20" s="620"/>
      <c r="CR20" s="621">
        <v>37319467</v>
      </c>
      <c r="CS20" s="622"/>
      <c r="CT20" s="622"/>
      <c r="CU20" s="622"/>
      <c r="CV20" s="622"/>
      <c r="CW20" s="622"/>
      <c r="CX20" s="622"/>
      <c r="CY20" s="623"/>
      <c r="CZ20" s="659">
        <v>100</v>
      </c>
      <c r="DA20" s="659"/>
      <c r="DB20" s="659"/>
      <c r="DC20" s="659"/>
      <c r="DD20" s="627">
        <v>3338761</v>
      </c>
      <c r="DE20" s="622"/>
      <c r="DF20" s="622"/>
      <c r="DG20" s="622"/>
      <c r="DH20" s="622"/>
      <c r="DI20" s="622"/>
      <c r="DJ20" s="622"/>
      <c r="DK20" s="622"/>
      <c r="DL20" s="622"/>
      <c r="DM20" s="622"/>
      <c r="DN20" s="622"/>
      <c r="DO20" s="622"/>
      <c r="DP20" s="623"/>
      <c r="DQ20" s="627">
        <v>19765028</v>
      </c>
      <c r="DR20" s="622"/>
      <c r="DS20" s="622"/>
      <c r="DT20" s="622"/>
      <c r="DU20" s="622"/>
      <c r="DV20" s="622"/>
      <c r="DW20" s="622"/>
      <c r="DX20" s="622"/>
      <c r="DY20" s="622"/>
      <c r="DZ20" s="622"/>
      <c r="EA20" s="622"/>
      <c r="EB20" s="622"/>
      <c r="EC20" s="658"/>
    </row>
    <row r="21" spans="2:133" ht="11.25" customHeight="1" x14ac:dyDescent="0.15">
      <c r="B21" s="618" t="s">
        <v>283</v>
      </c>
      <c r="C21" s="619"/>
      <c r="D21" s="619"/>
      <c r="E21" s="619"/>
      <c r="F21" s="619"/>
      <c r="G21" s="619"/>
      <c r="H21" s="619"/>
      <c r="I21" s="619"/>
      <c r="J21" s="619"/>
      <c r="K21" s="619"/>
      <c r="L21" s="619"/>
      <c r="M21" s="619"/>
      <c r="N21" s="619"/>
      <c r="O21" s="619"/>
      <c r="P21" s="619"/>
      <c r="Q21" s="620"/>
      <c r="R21" s="621">
        <v>8220786</v>
      </c>
      <c r="S21" s="622"/>
      <c r="T21" s="622"/>
      <c r="U21" s="622"/>
      <c r="V21" s="622"/>
      <c r="W21" s="622"/>
      <c r="X21" s="622"/>
      <c r="Y21" s="623"/>
      <c r="Z21" s="659">
        <v>21.3</v>
      </c>
      <c r="AA21" s="659"/>
      <c r="AB21" s="659"/>
      <c r="AC21" s="659"/>
      <c r="AD21" s="660">
        <v>6701690</v>
      </c>
      <c r="AE21" s="660"/>
      <c r="AF21" s="660"/>
      <c r="AG21" s="660"/>
      <c r="AH21" s="660"/>
      <c r="AI21" s="660"/>
      <c r="AJ21" s="660"/>
      <c r="AK21" s="660"/>
      <c r="AL21" s="624">
        <v>42.3</v>
      </c>
      <c r="AM21" s="625"/>
      <c r="AN21" s="625"/>
      <c r="AO21" s="661"/>
      <c r="AP21" s="618" t="s">
        <v>284</v>
      </c>
      <c r="AQ21" s="698"/>
      <c r="AR21" s="698"/>
      <c r="AS21" s="698"/>
      <c r="AT21" s="698"/>
      <c r="AU21" s="698"/>
      <c r="AV21" s="698"/>
      <c r="AW21" s="698"/>
      <c r="AX21" s="698"/>
      <c r="AY21" s="698"/>
      <c r="AZ21" s="698"/>
      <c r="BA21" s="698"/>
      <c r="BB21" s="698"/>
      <c r="BC21" s="698"/>
      <c r="BD21" s="698"/>
      <c r="BE21" s="698"/>
      <c r="BF21" s="699"/>
      <c r="BG21" s="621">
        <v>22797</v>
      </c>
      <c r="BH21" s="622"/>
      <c r="BI21" s="622"/>
      <c r="BJ21" s="622"/>
      <c r="BK21" s="622"/>
      <c r="BL21" s="622"/>
      <c r="BM21" s="622"/>
      <c r="BN21" s="623"/>
      <c r="BO21" s="659">
        <v>0.3</v>
      </c>
      <c r="BP21" s="659"/>
      <c r="BQ21" s="659"/>
      <c r="BR21" s="659"/>
      <c r="BS21" s="660" t="s">
        <v>130</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285</v>
      </c>
      <c r="C22" s="619"/>
      <c r="D22" s="619"/>
      <c r="E22" s="619"/>
      <c r="F22" s="619"/>
      <c r="G22" s="619"/>
      <c r="H22" s="619"/>
      <c r="I22" s="619"/>
      <c r="J22" s="619"/>
      <c r="K22" s="619"/>
      <c r="L22" s="619"/>
      <c r="M22" s="619"/>
      <c r="N22" s="619"/>
      <c r="O22" s="619"/>
      <c r="P22" s="619"/>
      <c r="Q22" s="620"/>
      <c r="R22" s="621">
        <v>6701690</v>
      </c>
      <c r="S22" s="622"/>
      <c r="T22" s="622"/>
      <c r="U22" s="622"/>
      <c r="V22" s="622"/>
      <c r="W22" s="622"/>
      <c r="X22" s="622"/>
      <c r="Y22" s="623"/>
      <c r="Z22" s="659">
        <v>17.3</v>
      </c>
      <c r="AA22" s="659"/>
      <c r="AB22" s="659"/>
      <c r="AC22" s="659"/>
      <c r="AD22" s="660">
        <v>6701690</v>
      </c>
      <c r="AE22" s="660"/>
      <c r="AF22" s="660"/>
      <c r="AG22" s="660"/>
      <c r="AH22" s="660"/>
      <c r="AI22" s="660"/>
      <c r="AJ22" s="660"/>
      <c r="AK22" s="660"/>
      <c r="AL22" s="624">
        <v>42.3</v>
      </c>
      <c r="AM22" s="625"/>
      <c r="AN22" s="625"/>
      <c r="AO22" s="661"/>
      <c r="AP22" s="618" t="s">
        <v>286</v>
      </c>
      <c r="AQ22" s="698"/>
      <c r="AR22" s="698"/>
      <c r="AS22" s="698"/>
      <c r="AT22" s="698"/>
      <c r="AU22" s="698"/>
      <c r="AV22" s="698"/>
      <c r="AW22" s="698"/>
      <c r="AX22" s="698"/>
      <c r="AY22" s="698"/>
      <c r="AZ22" s="698"/>
      <c r="BA22" s="698"/>
      <c r="BB22" s="698"/>
      <c r="BC22" s="698"/>
      <c r="BD22" s="698"/>
      <c r="BE22" s="698"/>
      <c r="BF22" s="699"/>
      <c r="BG22" s="621" t="s">
        <v>130</v>
      </c>
      <c r="BH22" s="622"/>
      <c r="BI22" s="622"/>
      <c r="BJ22" s="622"/>
      <c r="BK22" s="622"/>
      <c r="BL22" s="622"/>
      <c r="BM22" s="622"/>
      <c r="BN22" s="623"/>
      <c r="BO22" s="659" t="s">
        <v>239</v>
      </c>
      <c r="BP22" s="659"/>
      <c r="BQ22" s="659"/>
      <c r="BR22" s="659"/>
      <c r="BS22" s="660" t="s">
        <v>239</v>
      </c>
      <c r="BT22" s="660"/>
      <c r="BU22" s="660"/>
      <c r="BV22" s="660"/>
      <c r="BW22" s="660"/>
      <c r="BX22" s="660"/>
      <c r="BY22" s="660"/>
      <c r="BZ22" s="660"/>
      <c r="CA22" s="660"/>
      <c r="CB22" s="700"/>
      <c r="CD22" s="673" t="s">
        <v>287</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288</v>
      </c>
      <c r="C23" s="619"/>
      <c r="D23" s="619"/>
      <c r="E23" s="619"/>
      <c r="F23" s="619"/>
      <c r="G23" s="619"/>
      <c r="H23" s="619"/>
      <c r="I23" s="619"/>
      <c r="J23" s="619"/>
      <c r="K23" s="619"/>
      <c r="L23" s="619"/>
      <c r="M23" s="619"/>
      <c r="N23" s="619"/>
      <c r="O23" s="619"/>
      <c r="P23" s="619"/>
      <c r="Q23" s="620"/>
      <c r="R23" s="621">
        <v>1519096</v>
      </c>
      <c r="S23" s="622"/>
      <c r="T23" s="622"/>
      <c r="U23" s="622"/>
      <c r="V23" s="622"/>
      <c r="W23" s="622"/>
      <c r="X23" s="622"/>
      <c r="Y23" s="623"/>
      <c r="Z23" s="659">
        <v>3.9</v>
      </c>
      <c r="AA23" s="659"/>
      <c r="AB23" s="659"/>
      <c r="AC23" s="659"/>
      <c r="AD23" s="660" t="s">
        <v>239</v>
      </c>
      <c r="AE23" s="660"/>
      <c r="AF23" s="660"/>
      <c r="AG23" s="660"/>
      <c r="AH23" s="660"/>
      <c r="AI23" s="660"/>
      <c r="AJ23" s="660"/>
      <c r="AK23" s="660"/>
      <c r="AL23" s="624" t="s">
        <v>239</v>
      </c>
      <c r="AM23" s="625"/>
      <c r="AN23" s="625"/>
      <c r="AO23" s="661"/>
      <c r="AP23" s="618" t="s">
        <v>289</v>
      </c>
      <c r="AQ23" s="698"/>
      <c r="AR23" s="698"/>
      <c r="AS23" s="698"/>
      <c r="AT23" s="698"/>
      <c r="AU23" s="698"/>
      <c r="AV23" s="698"/>
      <c r="AW23" s="698"/>
      <c r="AX23" s="698"/>
      <c r="AY23" s="698"/>
      <c r="AZ23" s="698"/>
      <c r="BA23" s="698"/>
      <c r="BB23" s="698"/>
      <c r="BC23" s="698"/>
      <c r="BD23" s="698"/>
      <c r="BE23" s="698"/>
      <c r="BF23" s="699"/>
      <c r="BG23" s="621" t="s">
        <v>130</v>
      </c>
      <c r="BH23" s="622"/>
      <c r="BI23" s="622"/>
      <c r="BJ23" s="622"/>
      <c r="BK23" s="622"/>
      <c r="BL23" s="622"/>
      <c r="BM23" s="622"/>
      <c r="BN23" s="623"/>
      <c r="BO23" s="659" t="s">
        <v>130</v>
      </c>
      <c r="BP23" s="659"/>
      <c r="BQ23" s="659"/>
      <c r="BR23" s="659"/>
      <c r="BS23" s="660" t="s">
        <v>130</v>
      </c>
      <c r="BT23" s="660"/>
      <c r="BU23" s="660"/>
      <c r="BV23" s="660"/>
      <c r="BW23" s="660"/>
      <c r="BX23" s="660"/>
      <c r="BY23" s="660"/>
      <c r="BZ23" s="660"/>
      <c r="CA23" s="660"/>
      <c r="CB23" s="700"/>
      <c r="CD23" s="673" t="s">
        <v>227</v>
      </c>
      <c r="CE23" s="674"/>
      <c r="CF23" s="674"/>
      <c r="CG23" s="674"/>
      <c r="CH23" s="674"/>
      <c r="CI23" s="674"/>
      <c r="CJ23" s="674"/>
      <c r="CK23" s="674"/>
      <c r="CL23" s="674"/>
      <c r="CM23" s="674"/>
      <c r="CN23" s="674"/>
      <c r="CO23" s="674"/>
      <c r="CP23" s="674"/>
      <c r="CQ23" s="675"/>
      <c r="CR23" s="673" t="s">
        <v>290</v>
      </c>
      <c r="CS23" s="674"/>
      <c r="CT23" s="674"/>
      <c r="CU23" s="674"/>
      <c r="CV23" s="674"/>
      <c r="CW23" s="674"/>
      <c r="CX23" s="674"/>
      <c r="CY23" s="675"/>
      <c r="CZ23" s="673" t="s">
        <v>291</v>
      </c>
      <c r="DA23" s="674"/>
      <c r="DB23" s="674"/>
      <c r="DC23" s="675"/>
      <c r="DD23" s="673" t="s">
        <v>292</v>
      </c>
      <c r="DE23" s="674"/>
      <c r="DF23" s="674"/>
      <c r="DG23" s="674"/>
      <c r="DH23" s="674"/>
      <c r="DI23" s="674"/>
      <c r="DJ23" s="674"/>
      <c r="DK23" s="675"/>
      <c r="DL23" s="711" t="s">
        <v>293</v>
      </c>
      <c r="DM23" s="712"/>
      <c r="DN23" s="712"/>
      <c r="DO23" s="712"/>
      <c r="DP23" s="712"/>
      <c r="DQ23" s="712"/>
      <c r="DR23" s="712"/>
      <c r="DS23" s="712"/>
      <c r="DT23" s="712"/>
      <c r="DU23" s="712"/>
      <c r="DV23" s="713"/>
      <c r="DW23" s="673" t="s">
        <v>294</v>
      </c>
      <c r="DX23" s="674"/>
      <c r="DY23" s="674"/>
      <c r="DZ23" s="674"/>
      <c r="EA23" s="674"/>
      <c r="EB23" s="674"/>
      <c r="EC23" s="675"/>
    </row>
    <row r="24" spans="2:133" ht="11.25" customHeight="1" x14ac:dyDescent="0.15">
      <c r="B24" s="618" t="s">
        <v>295</v>
      </c>
      <c r="C24" s="619"/>
      <c r="D24" s="619"/>
      <c r="E24" s="619"/>
      <c r="F24" s="619"/>
      <c r="G24" s="619"/>
      <c r="H24" s="619"/>
      <c r="I24" s="619"/>
      <c r="J24" s="619"/>
      <c r="K24" s="619"/>
      <c r="L24" s="619"/>
      <c r="M24" s="619"/>
      <c r="N24" s="619"/>
      <c r="O24" s="619"/>
      <c r="P24" s="619"/>
      <c r="Q24" s="620"/>
      <c r="R24" s="621" t="s">
        <v>130</v>
      </c>
      <c r="S24" s="622"/>
      <c r="T24" s="622"/>
      <c r="U24" s="622"/>
      <c r="V24" s="622"/>
      <c r="W24" s="622"/>
      <c r="X24" s="622"/>
      <c r="Y24" s="623"/>
      <c r="Z24" s="659" t="s">
        <v>130</v>
      </c>
      <c r="AA24" s="659"/>
      <c r="AB24" s="659"/>
      <c r="AC24" s="659"/>
      <c r="AD24" s="660" t="s">
        <v>265</v>
      </c>
      <c r="AE24" s="660"/>
      <c r="AF24" s="660"/>
      <c r="AG24" s="660"/>
      <c r="AH24" s="660"/>
      <c r="AI24" s="660"/>
      <c r="AJ24" s="660"/>
      <c r="AK24" s="660"/>
      <c r="AL24" s="624" t="s">
        <v>130</v>
      </c>
      <c r="AM24" s="625"/>
      <c r="AN24" s="625"/>
      <c r="AO24" s="661"/>
      <c r="AP24" s="618" t="s">
        <v>296</v>
      </c>
      <c r="AQ24" s="698"/>
      <c r="AR24" s="698"/>
      <c r="AS24" s="698"/>
      <c r="AT24" s="698"/>
      <c r="AU24" s="698"/>
      <c r="AV24" s="698"/>
      <c r="AW24" s="698"/>
      <c r="AX24" s="698"/>
      <c r="AY24" s="698"/>
      <c r="AZ24" s="698"/>
      <c r="BA24" s="698"/>
      <c r="BB24" s="698"/>
      <c r="BC24" s="698"/>
      <c r="BD24" s="698"/>
      <c r="BE24" s="698"/>
      <c r="BF24" s="699"/>
      <c r="BG24" s="621" t="s">
        <v>265</v>
      </c>
      <c r="BH24" s="622"/>
      <c r="BI24" s="622"/>
      <c r="BJ24" s="622"/>
      <c r="BK24" s="622"/>
      <c r="BL24" s="622"/>
      <c r="BM24" s="622"/>
      <c r="BN24" s="623"/>
      <c r="BO24" s="659" t="s">
        <v>239</v>
      </c>
      <c r="BP24" s="659"/>
      <c r="BQ24" s="659"/>
      <c r="BR24" s="659"/>
      <c r="BS24" s="660" t="s">
        <v>239</v>
      </c>
      <c r="BT24" s="660"/>
      <c r="BU24" s="660"/>
      <c r="BV24" s="660"/>
      <c r="BW24" s="660"/>
      <c r="BX24" s="660"/>
      <c r="BY24" s="660"/>
      <c r="BZ24" s="660"/>
      <c r="CA24" s="660"/>
      <c r="CB24" s="700"/>
      <c r="CD24" s="679" t="s">
        <v>297</v>
      </c>
      <c r="CE24" s="680"/>
      <c r="CF24" s="680"/>
      <c r="CG24" s="680"/>
      <c r="CH24" s="680"/>
      <c r="CI24" s="680"/>
      <c r="CJ24" s="680"/>
      <c r="CK24" s="680"/>
      <c r="CL24" s="680"/>
      <c r="CM24" s="680"/>
      <c r="CN24" s="680"/>
      <c r="CO24" s="680"/>
      <c r="CP24" s="680"/>
      <c r="CQ24" s="681"/>
      <c r="CR24" s="676">
        <v>15116789</v>
      </c>
      <c r="CS24" s="677"/>
      <c r="CT24" s="677"/>
      <c r="CU24" s="677"/>
      <c r="CV24" s="677"/>
      <c r="CW24" s="677"/>
      <c r="CX24" s="677"/>
      <c r="CY24" s="702"/>
      <c r="CZ24" s="703">
        <v>40.5</v>
      </c>
      <c r="DA24" s="685"/>
      <c r="DB24" s="685"/>
      <c r="DC24" s="705"/>
      <c r="DD24" s="701">
        <v>10343163</v>
      </c>
      <c r="DE24" s="677"/>
      <c r="DF24" s="677"/>
      <c r="DG24" s="677"/>
      <c r="DH24" s="677"/>
      <c r="DI24" s="677"/>
      <c r="DJ24" s="677"/>
      <c r="DK24" s="702"/>
      <c r="DL24" s="701">
        <v>8420632</v>
      </c>
      <c r="DM24" s="677"/>
      <c r="DN24" s="677"/>
      <c r="DO24" s="677"/>
      <c r="DP24" s="677"/>
      <c r="DQ24" s="677"/>
      <c r="DR24" s="677"/>
      <c r="DS24" s="677"/>
      <c r="DT24" s="677"/>
      <c r="DU24" s="677"/>
      <c r="DV24" s="702"/>
      <c r="DW24" s="703">
        <v>52.2</v>
      </c>
      <c r="DX24" s="685"/>
      <c r="DY24" s="685"/>
      <c r="DZ24" s="685"/>
      <c r="EA24" s="685"/>
      <c r="EB24" s="685"/>
      <c r="EC24" s="704"/>
    </row>
    <row r="25" spans="2:133" ht="11.25" customHeight="1" x14ac:dyDescent="0.15">
      <c r="B25" s="618" t="s">
        <v>298</v>
      </c>
      <c r="C25" s="619"/>
      <c r="D25" s="619"/>
      <c r="E25" s="619"/>
      <c r="F25" s="619"/>
      <c r="G25" s="619"/>
      <c r="H25" s="619"/>
      <c r="I25" s="619"/>
      <c r="J25" s="619"/>
      <c r="K25" s="619"/>
      <c r="L25" s="619"/>
      <c r="M25" s="619"/>
      <c r="N25" s="619"/>
      <c r="O25" s="619"/>
      <c r="P25" s="619"/>
      <c r="Q25" s="620"/>
      <c r="R25" s="621">
        <v>17358633</v>
      </c>
      <c r="S25" s="622"/>
      <c r="T25" s="622"/>
      <c r="U25" s="622"/>
      <c r="V25" s="622"/>
      <c r="W25" s="622"/>
      <c r="X25" s="622"/>
      <c r="Y25" s="623"/>
      <c r="Z25" s="659">
        <v>44.9</v>
      </c>
      <c r="AA25" s="659"/>
      <c r="AB25" s="659"/>
      <c r="AC25" s="659"/>
      <c r="AD25" s="660">
        <v>15839537</v>
      </c>
      <c r="AE25" s="660"/>
      <c r="AF25" s="660"/>
      <c r="AG25" s="660"/>
      <c r="AH25" s="660"/>
      <c r="AI25" s="660"/>
      <c r="AJ25" s="660"/>
      <c r="AK25" s="660"/>
      <c r="AL25" s="624">
        <v>99.9</v>
      </c>
      <c r="AM25" s="625"/>
      <c r="AN25" s="625"/>
      <c r="AO25" s="661"/>
      <c r="AP25" s="618" t="s">
        <v>299</v>
      </c>
      <c r="AQ25" s="698"/>
      <c r="AR25" s="698"/>
      <c r="AS25" s="698"/>
      <c r="AT25" s="698"/>
      <c r="AU25" s="698"/>
      <c r="AV25" s="698"/>
      <c r="AW25" s="698"/>
      <c r="AX25" s="698"/>
      <c r="AY25" s="698"/>
      <c r="AZ25" s="698"/>
      <c r="BA25" s="698"/>
      <c r="BB25" s="698"/>
      <c r="BC25" s="698"/>
      <c r="BD25" s="698"/>
      <c r="BE25" s="698"/>
      <c r="BF25" s="699"/>
      <c r="BG25" s="621" t="s">
        <v>239</v>
      </c>
      <c r="BH25" s="622"/>
      <c r="BI25" s="622"/>
      <c r="BJ25" s="622"/>
      <c r="BK25" s="622"/>
      <c r="BL25" s="622"/>
      <c r="BM25" s="622"/>
      <c r="BN25" s="623"/>
      <c r="BO25" s="659" t="s">
        <v>130</v>
      </c>
      <c r="BP25" s="659"/>
      <c r="BQ25" s="659"/>
      <c r="BR25" s="659"/>
      <c r="BS25" s="660" t="s">
        <v>130</v>
      </c>
      <c r="BT25" s="660"/>
      <c r="BU25" s="660"/>
      <c r="BV25" s="660"/>
      <c r="BW25" s="660"/>
      <c r="BX25" s="660"/>
      <c r="BY25" s="660"/>
      <c r="BZ25" s="660"/>
      <c r="CA25" s="660"/>
      <c r="CB25" s="700"/>
      <c r="CD25" s="618" t="s">
        <v>300</v>
      </c>
      <c r="CE25" s="619"/>
      <c r="CF25" s="619"/>
      <c r="CG25" s="619"/>
      <c r="CH25" s="619"/>
      <c r="CI25" s="619"/>
      <c r="CJ25" s="619"/>
      <c r="CK25" s="619"/>
      <c r="CL25" s="619"/>
      <c r="CM25" s="619"/>
      <c r="CN25" s="619"/>
      <c r="CO25" s="619"/>
      <c r="CP25" s="619"/>
      <c r="CQ25" s="620"/>
      <c r="CR25" s="621">
        <v>4786977</v>
      </c>
      <c r="CS25" s="634"/>
      <c r="CT25" s="634"/>
      <c r="CU25" s="634"/>
      <c r="CV25" s="634"/>
      <c r="CW25" s="634"/>
      <c r="CX25" s="634"/>
      <c r="CY25" s="635"/>
      <c r="CZ25" s="624">
        <v>12.8</v>
      </c>
      <c r="DA25" s="636"/>
      <c r="DB25" s="636"/>
      <c r="DC25" s="637"/>
      <c r="DD25" s="627">
        <v>4439093</v>
      </c>
      <c r="DE25" s="634"/>
      <c r="DF25" s="634"/>
      <c r="DG25" s="634"/>
      <c r="DH25" s="634"/>
      <c r="DI25" s="634"/>
      <c r="DJ25" s="634"/>
      <c r="DK25" s="635"/>
      <c r="DL25" s="627">
        <v>3949149</v>
      </c>
      <c r="DM25" s="634"/>
      <c r="DN25" s="634"/>
      <c r="DO25" s="634"/>
      <c r="DP25" s="634"/>
      <c r="DQ25" s="634"/>
      <c r="DR25" s="634"/>
      <c r="DS25" s="634"/>
      <c r="DT25" s="634"/>
      <c r="DU25" s="634"/>
      <c r="DV25" s="635"/>
      <c r="DW25" s="624">
        <v>24.5</v>
      </c>
      <c r="DX25" s="636"/>
      <c r="DY25" s="636"/>
      <c r="DZ25" s="636"/>
      <c r="EA25" s="636"/>
      <c r="EB25" s="636"/>
      <c r="EC25" s="648"/>
    </row>
    <row r="26" spans="2:133" ht="11.25" customHeight="1" x14ac:dyDescent="0.15">
      <c r="B26" s="618" t="s">
        <v>301</v>
      </c>
      <c r="C26" s="619"/>
      <c r="D26" s="619"/>
      <c r="E26" s="619"/>
      <c r="F26" s="619"/>
      <c r="G26" s="619"/>
      <c r="H26" s="619"/>
      <c r="I26" s="619"/>
      <c r="J26" s="619"/>
      <c r="K26" s="619"/>
      <c r="L26" s="619"/>
      <c r="M26" s="619"/>
      <c r="N26" s="619"/>
      <c r="O26" s="619"/>
      <c r="P26" s="619"/>
      <c r="Q26" s="620"/>
      <c r="R26" s="621">
        <v>8758</v>
      </c>
      <c r="S26" s="622"/>
      <c r="T26" s="622"/>
      <c r="U26" s="622"/>
      <c r="V26" s="622"/>
      <c r="W26" s="622"/>
      <c r="X26" s="622"/>
      <c r="Y26" s="623"/>
      <c r="Z26" s="659">
        <v>0</v>
      </c>
      <c r="AA26" s="659"/>
      <c r="AB26" s="659"/>
      <c r="AC26" s="659"/>
      <c r="AD26" s="660">
        <v>8758</v>
      </c>
      <c r="AE26" s="660"/>
      <c r="AF26" s="660"/>
      <c r="AG26" s="660"/>
      <c r="AH26" s="660"/>
      <c r="AI26" s="660"/>
      <c r="AJ26" s="660"/>
      <c r="AK26" s="660"/>
      <c r="AL26" s="624">
        <v>0.1</v>
      </c>
      <c r="AM26" s="625"/>
      <c r="AN26" s="625"/>
      <c r="AO26" s="661"/>
      <c r="AP26" s="618" t="s">
        <v>302</v>
      </c>
      <c r="AQ26" s="698"/>
      <c r="AR26" s="698"/>
      <c r="AS26" s="698"/>
      <c r="AT26" s="698"/>
      <c r="AU26" s="698"/>
      <c r="AV26" s="698"/>
      <c r="AW26" s="698"/>
      <c r="AX26" s="698"/>
      <c r="AY26" s="698"/>
      <c r="AZ26" s="698"/>
      <c r="BA26" s="698"/>
      <c r="BB26" s="698"/>
      <c r="BC26" s="698"/>
      <c r="BD26" s="698"/>
      <c r="BE26" s="698"/>
      <c r="BF26" s="699"/>
      <c r="BG26" s="621" t="s">
        <v>239</v>
      </c>
      <c r="BH26" s="622"/>
      <c r="BI26" s="622"/>
      <c r="BJ26" s="622"/>
      <c r="BK26" s="622"/>
      <c r="BL26" s="622"/>
      <c r="BM26" s="622"/>
      <c r="BN26" s="623"/>
      <c r="BO26" s="659" t="s">
        <v>239</v>
      </c>
      <c r="BP26" s="659"/>
      <c r="BQ26" s="659"/>
      <c r="BR26" s="659"/>
      <c r="BS26" s="660" t="s">
        <v>130</v>
      </c>
      <c r="BT26" s="660"/>
      <c r="BU26" s="660"/>
      <c r="BV26" s="660"/>
      <c r="BW26" s="660"/>
      <c r="BX26" s="660"/>
      <c r="BY26" s="660"/>
      <c r="BZ26" s="660"/>
      <c r="CA26" s="660"/>
      <c r="CB26" s="700"/>
      <c r="CD26" s="618" t="s">
        <v>303</v>
      </c>
      <c r="CE26" s="619"/>
      <c r="CF26" s="619"/>
      <c r="CG26" s="619"/>
      <c r="CH26" s="619"/>
      <c r="CI26" s="619"/>
      <c r="CJ26" s="619"/>
      <c r="CK26" s="619"/>
      <c r="CL26" s="619"/>
      <c r="CM26" s="619"/>
      <c r="CN26" s="619"/>
      <c r="CO26" s="619"/>
      <c r="CP26" s="619"/>
      <c r="CQ26" s="620"/>
      <c r="CR26" s="621">
        <v>2737192</v>
      </c>
      <c r="CS26" s="622"/>
      <c r="CT26" s="622"/>
      <c r="CU26" s="622"/>
      <c r="CV26" s="622"/>
      <c r="CW26" s="622"/>
      <c r="CX26" s="622"/>
      <c r="CY26" s="623"/>
      <c r="CZ26" s="624">
        <v>7.3</v>
      </c>
      <c r="DA26" s="636"/>
      <c r="DB26" s="636"/>
      <c r="DC26" s="637"/>
      <c r="DD26" s="627">
        <v>2552959</v>
      </c>
      <c r="DE26" s="622"/>
      <c r="DF26" s="622"/>
      <c r="DG26" s="622"/>
      <c r="DH26" s="622"/>
      <c r="DI26" s="622"/>
      <c r="DJ26" s="622"/>
      <c r="DK26" s="623"/>
      <c r="DL26" s="627" t="s">
        <v>239</v>
      </c>
      <c r="DM26" s="622"/>
      <c r="DN26" s="622"/>
      <c r="DO26" s="622"/>
      <c r="DP26" s="622"/>
      <c r="DQ26" s="622"/>
      <c r="DR26" s="622"/>
      <c r="DS26" s="622"/>
      <c r="DT26" s="622"/>
      <c r="DU26" s="622"/>
      <c r="DV26" s="623"/>
      <c r="DW26" s="624" t="s">
        <v>239</v>
      </c>
      <c r="DX26" s="636"/>
      <c r="DY26" s="636"/>
      <c r="DZ26" s="636"/>
      <c r="EA26" s="636"/>
      <c r="EB26" s="636"/>
      <c r="EC26" s="648"/>
    </row>
    <row r="27" spans="2:133" ht="11.25" customHeight="1" x14ac:dyDescent="0.15">
      <c r="B27" s="618" t="s">
        <v>304</v>
      </c>
      <c r="C27" s="619"/>
      <c r="D27" s="619"/>
      <c r="E27" s="619"/>
      <c r="F27" s="619"/>
      <c r="G27" s="619"/>
      <c r="H27" s="619"/>
      <c r="I27" s="619"/>
      <c r="J27" s="619"/>
      <c r="K27" s="619"/>
      <c r="L27" s="619"/>
      <c r="M27" s="619"/>
      <c r="N27" s="619"/>
      <c r="O27" s="619"/>
      <c r="P27" s="619"/>
      <c r="Q27" s="620"/>
      <c r="R27" s="621">
        <v>156002</v>
      </c>
      <c r="S27" s="622"/>
      <c r="T27" s="622"/>
      <c r="U27" s="622"/>
      <c r="V27" s="622"/>
      <c r="W27" s="622"/>
      <c r="X27" s="622"/>
      <c r="Y27" s="623"/>
      <c r="Z27" s="659">
        <v>0.4</v>
      </c>
      <c r="AA27" s="659"/>
      <c r="AB27" s="659"/>
      <c r="AC27" s="659"/>
      <c r="AD27" s="660" t="s">
        <v>239</v>
      </c>
      <c r="AE27" s="660"/>
      <c r="AF27" s="660"/>
      <c r="AG27" s="660"/>
      <c r="AH27" s="660"/>
      <c r="AI27" s="660"/>
      <c r="AJ27" s="660"/>
      <c r="AK27" s="660"/>
      <c r="AL27" s="624" t="s">
        <v>239</v>
      </c>
      <c r="AM27" s="625"/>
      <c r="AN27" s="625"/>
      <c r="AO27" s="661"/>
      <c r="AP27" s="618" t="s">
        <v>305</v>
      </c>
      <c r="AQ27" s="619"/>
      <c r="AR27" s="619"/>
      <c r="AS27" s="619"/>
      <c r="AT27" s="619"/>
      <c r="AU27" s="619"/>
      <c r="AV27" s="619"/>
      <c r="AW27" s="619"/>
      <c r="AX27" s="619"/>
      <c r="AY27" s="619"/>
      <c r="AZ27" s="619"/>
      <c r="BA27" s="619"/>
      <c r="BB27" s="619"/>
      <c r="BC27" s="619"/>
      <c r="BD27" s="619"/>
      <c r="BE27" s="619"/>
      <c r="BF27" s="620"/>
      <c r="BG27" s="621">
        <v>7249708</v>
      </c>
      <c r="BH27" s="622"/>
      <c r="BI27" s="622"/>
      <c r="BJ27" s="622"/>
      <c r="BK27" s="622"/>
      <c r="BL27" s="622"/>
      <c r="BM27" s="622"/>
      <c r="BN27" s="623"/>
      <c r="BO27" s="659">
        <v>100</v>
      </c>
      <c r="BP27" s="659"/>
      <c r="BQ27" s="659"/>
      <c r="BR27" s="659"/>
      <c r="BS27" s="660">
        <v>355192</v>
      </c>
      <c r="BT27" s="660"/>
      <c r="BU27" s="660"/>
      <c r="BV27" s="660"/>
      <c r="BW27" s="660"/>
      <c r="BX27" s="660"/>
      <c r="BY27" s="660"/>
      <c r="BZ27" s="660"/>
      <c r="CA27" s="660"/>
      <c r="CB27" s="700"/>
      <c r="CD27" s="618" t="s">
        <v>306</v>
      </c>
      <c r="CE27" s="619"/>
      <c r="CF27" s="619"/>
      <c r="CG27" s="619"/>
      <c r="CH27" s="619"/>
      <c r="CI27" s="619"/>
      <c r="CJ27" s="619"/>
      <c r="CK27" s="619"/>
      <c r="CL27" s="619"/>
      <c r="CM27" s="619"/>
      <c r="CN27" s="619"/>
      <c r="CO27" s="619"/>
      <c r="CP27" s="619"/>
      <c r="CQ27" s="620"/>
      <c r="CR27" s="621">
        <v>5865643</v>
      </c>
      <c r="CS27" s="634"/>
      <c r="CT27" s="634"/>
      <c r="CU27" s="634"/>
      <c r="CV27" s="634"/>
      <c r="CW27" s="634"/>
      <c r="CX27" s="634"/>
      <c r="CY27" s="635"/>
      <c r="CZ27" s="624">
        <v>15.7</v>
      </c>
      <c r="DA27" s="636"/>
      <c r="DB27" s="636"/>
      <c r="DC27" s="637"/>
      <c r="DD27" s="627">
        <v>1470242</v>
      </c>
      <c r="DE27" s="634"/>
      <c r="DF27" s="634"/>
      <c r="DG27" s="634"/>
      <c r="DH27" s="634"/>
      <c r="DI27" s="634"/>
      <c r="DJ27" s="634"/>
      <c r="DK27" s="635"/>
      <c r="DL27" s="627">
        <v>1465455</v>
      </c>
      <c r="DM27" s="634"/>
      <c r="DN27" s="634"/>
      <c r="DO27" s="634"/>
      <c r="DP27" s="634"/>
      <c r="DQ27" s="634"/>
      <c r="DR27" s="634"/>
      <c r="DS27" s="634"/>
      <c r="DT27" s="634"/>
      <c r="DU27" s="634"/>
      <c r="DV27" s="635"/>
      <c r="DW27" s="624">
        <v>9.1</v>
      </c>
      <c r="DX27" s="636"/>
      <c r="DY27" s="636"/>
      <c r="DZ27" s="636"/>
      <c r="EA27" s="636"/>
      <c r="EB27" s="636"/>
      <c r="EC27" s="648"/>
    </row>
    <row r="28" spans="2:133" ht="11.25" customHeight="1" x14ac:dyDescent="0.15">
      <c r="B28" s="618" t="s">
        <v>307</v>
      </c>
      <c r="C28" s="619"/>
      <c r="D28" s="619"/>
      <c r="E28" s="619"/>
      <c r="F28" s="619"/>
      <c r="G28" s="619"/>
      <c r="H28" s="619"/>
      <c r="I28" s="619"/>
      <c r="J28" s="619"/>
      <c r="K28" s="619"/>
      <c r="L28" s="619"/>
      <c r="M28" s="619"/>
      <c r="N28" s="619"/>
      <c r="O28" s="619"/>
      <c r="P28" s="619"/>
      <c r="Q28" s="620"/>
      <c r="R28" s="621">
        <v>221342</v>
      </c>
      <c r="S28" s="622"/>
      <c r="T28" s="622"/>
      <c r="U28" s="622"/>
      <c r="V28" s="622"/>
      <c r="W28" s="622"/>
      <c r="X28" s="622"/>
      <c r="Y28" s="623"/>
      <c r="Z28" s="659">
        <v>0.6</v>
      </c>
      <c r="AA28" s="659"/>
      <c r="AB28" s="659"/>
      <c r="AC28" s="659"/>
      <c r="AD28" s="660" t="s">
        <v>130</v>
      </c>
      <c r="AE28" s="660"/>
      <c r="AF28" s="660"/>
      <c r="AG28" s="660"/>
      <c r="AH28" s="660"/>
      <c r="AI28" s="660"/>
      <c r="AJ28" s="660"/>
      <c r="AK28" s="660"/>
      <c r="AL28" s="624" t="s">
        <v>239</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308</v>
      </c>
      <c r="CE28" s="619"/>
      <c r="CF28" s="619"/>
      <c r="CG28" s="619"/>
      <c r="CH28" s="619"/>
      <c r="CI28" s="619"/>
      <c r="CJ28" s="619"/>
      <c r="CK28" s="619"/>
      <c r="CL28" s="619"/>
      <c r="CM28" s="619"/>
      <c r="CN28" s="619"/>
      <c r="CO28" s="619"/>
      <c r="CP28" s="619"/>
      <c r="CQ28" s="620"/>
      <c r="CR28" s="621">
        <v>4464169</v>
      </c>
      <c r="CS28" s="622"/>
      <c r="CT28" s="622"/>
      <c r="CU28" s="622"/>
      <c r="CV28" s="622"/>
      <c r="CW28" s="622"/>
      <c r="CX28" s="622"/>
      <c r="CY28" s="623"/>
      <c r="CZ28" s="624">
        <v>12</v>
      </c>
      <c r="DA28" s="636"/>
      <c r="DB28" s="636"/>
      <c r="DC28" s="637"/>
      <c r="DD28" s="627">
        <v>4433828</v>
      </c>
      <c r="DE28" s="622"/>
      <c r="DF28" s="622"/>
      <c r="DG28" s="622"/>
      <c r="DH28" s="622"/>
      <c r="DI28" s="622"/>
      <c r="DJ28" s="622"/>
      <c r="DK28" s="623"/>
      <c r="DL28" s="627">
        <v>3006028</v>
      </c>
      <c r="DM28" s="622"/>
      <c r="DN28" s="622"/>
      <c r="DO28" s="622"/>
      <c r="DP28" s="622"/>
      <c r="DQ28" s="622"/>
      <c r="DR28" s="622"/>
      <c r="DS28" s="622"/>
      <c r="DT28" s="622"/>
      <c r="DU28" s="622"/>
      <c r="DV28" s="623"/>
      <c r="DW28" s="624">
        <v>18.600000000000001</v>
      </c>
      <c r="DX28" s="636"/>
      <c r="DY28" s="636"/>
      <c r="DZ28" s="636"/>
      <c r="EA28" s="636"/>
      <c r="EB28" s="636"/>
      <c r="EC28" s="648"/>
    </row>
    <row r="29" spans="2:133" ht="11.25" customHeight="1" x14ac:dyDescent="0.15">
      <c r="B29" s="618" t="s">
        <v>309</v>
      </c>
      <c r="C29" s="619"/>
      <c r="D29" s="619"/>
      <c r="E29" s="619"/>
      <c r="F29" s="619"/>
      <c r="G29" s="619"/>
      <c r="H29" s="619"/>
      <c r="I29" s="619"/>
      <c r="J29" s="619"/>
      <c r="K29" s="619"/>
      <c r="L29" s="619"/>
      <c r="M29" s="619"/>
      <c r="N29" s="619"/>
      <c r="O29" s="619"/>
      <c r="P29" s="619"/>
      <c r="Q29" s="620"/>
      <c r="R29" s="621">
        <v>190737</v>
      </c>
      <c r="S29" s="622"/>
      <c r="T29" s="622"/>
      <c r="U29" s="622"/>
      <c r="V29" s="622"/>
      <c r="W29" s="622"/>
      <c r="X29" s="622"/>
      <c r="Y29" s="623"/>
      <c r="Z29" s="659">
        <v>0.5</v>
      </c>
      <c r="AA29" s="659"/>
      <c r="AB29" s="659"/>
      <c r="AC29" s="659"/>
      <c r="AD29" s="660" t="s">
        <v>239</v>
      </c>
      <c r="AE29" s="660"/>
      <c r="AF29" s="660"/>
      <c r="AG29" s="660"/>
      <c r="AH29" s="660"/>
      <c r="AI29" s="660"/>
      <c r="AJ29" s="660"/>
      <c r="AK29" s="660"/>
      <c r="AL29" s="624" t="s">
        <v>130</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310</v>
      </c>
      <c r="CE29" s="641"/>
      <c r="CF29" s="618" t="s">
        <v>311</v>
      </c>
      <c r="CG29" s="619"/>
      <c r="CH29" s="619"/>
      <c r="CI29" s="619"/>
      <c r="CJ29" s="619"/>
      <c r="CK29" s="619"/>
      <c r="CL29" s="619"/>
      <c r="CM29" s="619"/>
      <c r="CN29" s="619"/>
      <c r="CO29" s="619"/>
      <c r="CP29" s="619"/>
      <c r="CQ29" s="620"/>
      <c r="CR29" s="621">
        <v>4464169</v>
      </c>
      <c r="CS29" s="634"/>
      <c r="CT29" s="634"/>
      <c r="CU29" s="634"/>
      <c r="CV29" s="634"/>
      <c r="CW29" s="634"/>
      <c r="CX29" s="634"/>
      <c r="CY29" s="635"/>
      <c r="CZ29" s="624">
        <v>12</v>
      </c>
      <c r="DA29" s="636"/>
      <c r="DB29" s="636"/>
      <c r="DC29" s="637"/>
      <c r="DD29" s="627">
        <v>4433828</v>
      </c>
      <c r="DE29" s="634"/>
      <c r="DF29" s="634"/>
      <c r="DG29" s="634"/>
      <c r="DH29" s="634"/>
      <c r="DI29" s="634"/>
      <c r="DJ29" s="634"/>
      <c r="DK29" s="635"/>
      <c r="DL29" s="627">
        <v>3006028</v>
      </c>
      <c r="DM29" s="634"/>
      <c r="DN29" s="634"/>
      <c r="DO29" s="634"/>
      <c r="DP29" s="634"/>
      <c r="DQ29" s="634"/>
      <c r="DR29" s="634"/>
      <c r="DS29" s="634"/>
      <c r="DT29" s="634"/>
      <c r="DU29" s="634"/>
      <c r="DV29" s="635"/>
      <c r="DW29" s="624">
        <v>18.600000000000001</v>
      </c>
      <c r="DX29" s="636"/>
      <c r="DY29" s="636"/>
      <c r="DZ29" s="636"/>
      <c r="EA29" s="636"/>
      <c r="EB29" s="636"/>
      <c r="EC29" s="648"/>
    </row>
    <row r="30" spans="2:133" ht="11.25" customHeight="1" x14ac:dyDescent="0.15">
      <c r="B30" s="618" t="s">
        <v>312</v>
      </c>
      <c r="C30" s="619"/>
      <c r="D30" s="619"/>
      <c r="E30" s="619"/>
      <c r="F30" s="619"/>
      <c r="G30" s="619"/>
      <c r="H30" s="619"/>
      <c r="I30" s="619"/>
      <c r="J30" s="619"/>
      <c r="K30" s="619"/>
      <c r="L30" s="619"/>
      <c r="M30" s="619"/>
      <c r="N30" s="619"/>
      <c r="O30" s="619"/>
      <c r="P30" s="619"/>
      <c r="Q30" s="620"/>
      <c r="R30" s="621">
        <v>5909485</v>
      </c>
      <c r="S30" s="622"/>
      <c r="T30" s="622"/>
      <c r="U30" s="622"/>
      <c r="V30" s="622"/>
      <c r="W30" s="622"/>
      <c r="X30" s="622"/>
      <c r="Y30" s="623"/>
      <c r="Z30" s="659">
        <v>15.3</v>
      </c>
      <c r="AA30" s="659"/>
      <c r="AB30" s="659"/>
      <c r="AC30" s="659"/>
      <c r="AD30" s="660" t="s">
        <v>239</v>
      </c>
      <c r="AE30" s="660"/>
      <c r="AF30" s="660"/>
      <c r="AG30" s="660"/>
      <c r="AH30" s="660"/>
      <c r="AI30" s="660"/>
      <c r="AJ30" s="660"/>
      <c r="AK30" s="660"/>
      <c r="AL30" s="624" t="s">
        <v>130</v>
      </c>
      <c r="AM30" s="625"/>
      <c r="AN30" s="625"/>
      <c r="AO30" s="661"/>
      <c r="AP30" s="673" t="s">
        <v>227</v>
      </c>
      <c r="AQ30" s="674"/>
      <c r="AR30" s="674"/>
      <c r="AS30" s="674"/>
      <c r="AT30" s="674"/>
      <c r="AU30" s="674"/>
      <c r="AV30" s="674"/>
      <c r="AW30" s="674"/>
      <c r="AX30" s="674"/>
      <c r="AY30" s="674"/>
      <c r="AZ30" s="674"/>
      <c r="BA30" s="674"/>
      <c r="BB30" s="674"/>
      <c r="BC30" s="674"/>
      <c r="BD30" s="674"/>
      <c r="BE30" s="674"/>
      <c r="BF30" s="675"/>
      <c r="BG30" s="673" t="s">
        <v>313</v>
      </c>
      <c r="BH30" s="691"/>
      <c r="BI30" s="691"/>
      <c r="BJ30" s="691"/>
      <c r="BK30" s="691"/>
      <c r="BL30" s="691"/>
      <c r="BM30" s="691"/>
      <c r="BN30" s="691"/>
      <c r="BO30" s="691"/>
      <c r="BP30" s="691"/>
      <c r="BQ30" s="692"/>
      <c r="BR30" s="673" t="s">
        <v>314</v>
      </c>
      <c r="BS30" s="691"/>
      <c r="BT30" s="691"/>
      <c r="BU30" s="691"/>
      <c r="BV30" s="691"/>
      <c r="BW30" s="691"/>
      <c r="BX30" s="691"/>
      <c r="BY30" s="691"/>
      <c r="BZ30" s="691"/>
      <c r="CA30" s="691"/>
      <c r="CB30" s="692"/>
      <c r="CD30" s="642"/>
      <c r="CE30" s="643"/>
      <c r="CF30" s="618" t="s">
        <v>315</v>
      </c>
      <c r="CG30" s="619"/>
      <c r="CH30" s="619"/>
      <c r="CI30" s="619"/>
      <c r="CJ30" s="619"/>
      <c r="CK30" s="619"/>
      <c r="CL30" s="619"/>
      <c r="CM30" s="619"/>
      <c r="CN30" s="619"/>
      <c r="CO30" s="619"/>
      <c r="CP30" s="619"/>
      <c r="CQ30" s="620"/>
      <c r="CR30" s="621">
        <v>4374010</v>
      </c>
      <c r="CS30" s="622"/>
      <c r="CT30" s="622"/>
      <c r="CU30" s="622"/>
      <c r="CV30" s="622"/>
      <c r="CW30" s="622"/>
      <c r="CX30" s="622"/>
      <c r="CY30" s="623"/>
      <c r="CZ30" s="624">
        <v>11.7</v>
      </c>
      <c r="DA30" s="636"/>
      <c r="DB30" s="636"/>
      <c r="DC30" s="637"/>
      <c r="DD30" s="627">
        <v>4345544</v>
      </c>
      <c r="DE30" s="622"/>
      <c r="DF30" s="622"/>
      <c r="DG30" s="622"/>
      <c r="DH30" s="622"/>
      <c r="DI30" s="622"/>
      <c r="DJ30" s="622"/>
      <c r="DK30" s="623"/>
      <c r="DL30" s="627">
        <v>2917744</v>
      </c>
      <c r="DM30" s="622"/>
      <c r="DN30" s="622"/>
      <c r="DO30" s="622"/>
      <c r="DP30" s="622"/>
      <c r="DQ30" s="622"/>
      <c r="DR30" s="622"/>
      <c r="DS30" s="622"/>
      <c r="DT30" s="622"/>
      <c r="DU30" s="622"/>
      <c r="DV30" s="623"/>
      <c r="DW30" s="624">
        <v>18.100000000000001</v>
      </c>
      <c r="DX30" s="636"/>
      <c r="DY30" s="636"/>
      <c r="DZ30" s="636"/>
      <c r="EA30" s="636"/>
      <c r="EB30" s="636"/>
      <c r="EC30" s="648"/>
    </row>
    <row r="31" spans="2:133" ht="11.25" customHeight="1" x14ac:dyDescent="0.15">
      <c r="B31" s="688" t="s">
        <v>316</v>
      </c>
      <c r="C31" s="689"/>
      <c r="D31" s="689"/>
      <c r="E31" s="689"/>
      <c r="F31" s="689"/>
      <c r="G31" s="689"/>
      <c r="H31" s="689"/>
      <c r="I31" s="689"/>
      <c r="J31" s="689"/>
      <c r="K31" s="689"/>
      <c r="L31" s="689"/>
      <c r="M31" s="689"/>
      <c r="N31" s="689"/>
      <c r="O31" s="689"/>
      <c r="P31" s="689"/>
      <c r="Q31" s="690"/>
      <c r="R31" s="621" t="s">
        <v>239</v>
      </c>
      <c r="S31" s="622"/>
      <c r="T31" s="622"/>
      <c r="U31" s="622"/>
      <c r="V31" s="622"/>
      <c r="W31" s="622"/>
      <c r="X31" s="622"/>
      <c r="Y31" s="623"/>
      <c r="Z31" s="659" t="s">
        <v>239</v>
      </c>
      <c r="AA31" s="659"/>
      <c r="AB31" s="659"/>
      <c r="AC31" s="659"/>
      <c r="AD31" s="660" t="s">
        <v>239</v>
      </c>
      <c r="AE31" s="660"/>
      <c r="AF31" s="660"/>
      <c r="AG31" s="660"/>
      <c r="AH31" s="660"/>
      <c r="AI31" s="660"/>
      <c r="AJ31" s="660"/>
      <c r="AK31" s="660"/>
      <c r="AL31" s="624" t="s">
        <v>239</v>
      </c>
      <c r="AM31" s="625"/>
      <c r="AN31" s="625"/>
      <c r="AO31" s="661"/>
      <c r="AP31" s="693" t="s">
        <v>317</v>
      </c>
      <c r="AQ31" s="694"/>
      <c r="AR31" s="694"/>
      <c r="AS31" s="694"/>
      <c r="AT31" s="695" t="s">
        <v>318</v>
      </c>
      <c r="AU31" s="218"/>
      <c r="AV31" s="218"/>
      <c r="AW31" s="218"/>
      <c r="AX31" s="679" t="s">
        <v>190</v>
      </c>
      <c r="AY31" s="680"/>
      <c r="AZ31" s="680"/>
      <c r="BA31" s="680"/>
      <c r="BB31" s="680"/>
      <c r="BC31" s="680"/>
      <c r="BD31" s="680"/>
      <c r="BE31" s="680"/>
      <c r="BF31" s="681"/>
      <c r="BG31" s="683">
        <v>99.2</v>
      </c>
      <c r="BH31" s="684"/>
      <c r="BI31" s="684"/>
      <c r="BJ31" s="684"/>
      <c r="BK31" s="684"/>
      <c r="BL31" s="684"/>
      <c r="BM31" s="685">
        <v>89.1</v>
      </c>
      <c r="BN31" s="684"/>
      <c r="BO31" s="684"/>
      <c r="BP31" s="684"/>
      <c r="BQ31" s="686"/>
      <c r="BR31" s="683">
        <v>99.3</v>
      </c>
      <c r="BS31" s="684"/>
      <c r="BT31" s="684"/>
      <c r="BU31" s="684"/>
      <c r="BV31" s="684"/>
      <c r="BW31" s="684"/>
      <c r="BX31" s="685">
        <v>88.5</v>
      </c>
      <c r="BY31" s="684"/>
      <c r="BZ31" s="684"/>
      <c r="CA31" s="684"/>
      <c r="CB31" s="686"/>
      <c r="CD31" s="642"/>
      <c r="CE31" s="643"/>
      <c r="CF31" s="618" t="s">
        <v>319</v>
      </c>
      <c r="CG31" s="619"/>
      <c r="CH31" s="619"/>
      <c r="CI31" s="619"/>
      <c r="CJ31" s="619"/>
      <c r="CK31" s="619"/>
      <c r="CL31" s="619"/>
      <c r="CM31" s="619"/>
      <c r="CN31" s="619"/>
      <c r="CO31" s="619"/>
      <c r="CP31" s="619"/>
      <c r="CQ31" s="620"/>
      <c r="CR31" s="621">
        <v>90159</v>
      </c>
      <c r="CS31" s="634"/>
      <c r="CT31" s="634"/>
      <c r="CU31" s="634"/>
      <c r="CV31" s="634"/>
      <c r="CW31" s="634"/>
      <c r="CX31" s="634"/>
      <c r="CY31" s="635"/>
      <c r="CZ31" s="624">
        <v>0.2</v>
      </c>
      <c r="DA31" s="636"/>
      <c r="DB31" s="636"/>
      <c r="DC31" s="637"/>
      <c r="DD31" s="627">
        <v>88284</v>
      </c>
      <c r="DE31" s="634"/>
      <c r="DF31" s="634"/>
      <c r="DG31" s="634"/>
      <c r="DH31" s="634"/>
      <c r="DI31" s="634"/>
      <c r="DJ31" s="634"/>
      <c r="DK31" s="635"/>
      <c r="DL31" s="627">
        <v>88284</v>
      </c>
      <c r="DM31" s="634"/>
      <c r="DN31" s="634"/>
      <c r="DO31" s="634"/>
      <c r="DP31" s="634"/>
      <c r="DQ31" s="634"/>
      <c r="DR31" s="634"/>
      <c r="DS31" s="634"/>
      <c r="DT31" s="634"/>
      <c r="DU31" s="634"/>
      <c r="DV31" s="635"/>
      <c r="DW31" s="624">
        <v>0.5</v>
      </c>
      <c r="DX31" s="636"/>
      <c r="DY31" s="636"/>
      <c r="DZ31" s="636"/>
      <c r="EA31" s="636"/>
      <c r="EB31" s="636"/>
      <c r="EC31" s="648"/>
    </row>
    <row r="32" spans="2:133" ht="11.25" customHeight="1" x14ac:dyDescent="0.15">
      <c r="B32" s="618" t="s">
        <v>320</v>
      </c>
      <c r="C32" s="619"/>
      <c r="D32" s="619"/>
      <c r="E32" s="619"/>
      <c r="F32" s="619"/>
      <c r="G32" s="619"/>
      <c r="H32" s="619"/>
      <c r="I32" s="619"/>
      <c r="J32" s="619"/>
      <c r="K32" s="619"/>
      <c r="L32" s="619"/>
      <c r="M32" s="619"/>
      <c r="N32" s="619"/>
      <c r="O32" s="619"/>
      <c r="P32" s="619"/>
      <c r="Q32" s="620"/>
      <c r="R32" s="621">
        <v>3883421</v>
      </c>
      <c r="S32" s="622"/>
      <c r="T32" s="622"/>
      <c r="U32" s="622"/>
      <c r="V32" s="622"/>
      <c r="W32" s="622"/>
      <c r="X32" s="622"/>
      <c r="Y32" s="623"/>
      <c r="Z32" s="659">
        <v>10</v>
      </c>
      <c r="AA32" s="659"/>
      <c r="AB32" s="659"/>
      <c r="AC32" s="659"/>
      <c r="AD32" s="660" t="s">
        <v>239</v>
      </c>
      <c r="AE32" s="660"/>
      <c r="AF32" s="660"/>
      <c r="AG32" s="660"/>
      <c r="AH32" s="660"/>
      <c r="AI32" s="660"/>
      <c r="AJ32" s="660"/>
      <c r="AK32" s="660"/>
      <c r="AL32" s="624" t="s">
        <v>239</v>
      </c>
      <c r="AM32" s="625"/>
      <c r="AN32" s="625"/>
      <c r="AO32" s="661"/>
      <c r="AP32" s="662"/>
      <c r="AQ32" s="663"/>
      <c r="AR32" s="663"/>
      <c r="AS32" s="663"/>
      <c r="AT32" s="696"/>
      <c r="AU32" s="214" t="s">
        <v>321</v>
      </c>
      <c r="AX32" s="618" t="s">
        <v>322</v>
      </c>
      <c r="AY32" s="619"/>
      <c r="AZ32" s="619"/>
      <c r="BA32" s="619"/>
      <c r="BB32" s="619"/>
      <c r="BC32" s="619"/>
      <c r="BD32" s="619"/>
      <c r="BE32" s="619"/>
      <c r="BF32" s="620"/>
      <c r="BG32" s="687">
        <v>99.2</v>
      </c>
      <c r="BH32" s="634"/>
      <c r="BI32" s="634"/>
      <c r="BJ32" s="634"/>
      <c r="BK32" s="634"/>
      <c r="BL32" s="634"/>
      <c r="BM32" s="625">
        <v>97.1</v>
      </c>
      <c r="BN32" s="634"/>
      <c r="BO32" s="634"/>
      <c r="BP32" s="634"/>
      <c r="BQ32" s="657"/>
      <c r="BR32" s="687">
        <v>99.3</v>
      </c>
      <c r="BS32" s="634"/>
      <c r="BT32" s="634"/>
      <c r="BU32" s="634"/>
      <c r="BV32" s="634"/>
      <c r="BW32" s="634"/>
      <c r="BX32" s="625">
        <v>97.1</v>
      </c>
      <c r="BY32" s="634"/>
      <c r="BZ32" s="634"/>
      <c r="CA32" s="634"/>
      <c r="CB32" s="657"/>
      <c r="CD32" s="644"/>
      <c r="CE32" s="645"/>
      <c r="CF32" s="618" t="s">
        <v>323</v>
      </c>
      <c r="CG32" s="619"/>
      <c r="CH32" s="619"/>
      <c r="CI32" s="619"/>
      <c r="CJ32" s="619"/>
      <c r="CK32" s="619"/>
      <c r="CL32" s="619"/>
      <c r="CM32" s="619"/>
      <c r="CN32" s="619"/>
      <c r="CO32" s="619"/>
      <c r="CP32" s="619"/>
      <c r="CQ32" s="620"/>
      <c r="CR32" s="621" t="s">
        <v>130</v>
      </c>
      <c r="CS32" s="622"/>
      <c r="CT32" s="622"/>
      <c r="CU32" s="622"/>
      <c r="CV32" s="622"/>
      <c r="CW32" s="622"/>
      <c r="CX32" s="622"/>
      <c r="CY32" s="623"/>
      <c r="CZ32" s="624" t="s">
        <v>265</v>
      </c>
      <c r="DA32" s="636"/>
      <c r="DB32" s="636"/>
      <c r="DC32" s="637"/>
      <c r="DD32" s="627" t="s">
        <v>239</v>
      </c>
      <c r="DE32" s="622"/>
      <c r="DF32" s="622"/>
      <c r="DG32" s="622"/>
      <c r="DH32" s="622"/>
      <c r="DI32" s="622"/>
      <c r="DJ32" s="622"/>
      <c r="DK32" s="623"/>
      <c r="DL32" s="627" t="s">
        <v>239</v>
      </c>
      <c r="DM32" s="622"/>
      <c r="DN32" s="622"/>
      <c r="DO32" s="622"/>
      <c r="DP32" s="622"/>
      <c r="DQ32" s="622"/>
      <c r="DR32" s="622"/>
      <c r="DS32" s="622"/>
      <c r="DT32" s="622"/>
      <c r="DU32" s="622"/>
      <c r="DV32" s="623"/>
      <c r="DW32" s="624" t="s">
        <v>239</v>
      </c>
      <c r="DX32" s="636"/>
      <c r="DY32" s="636"/>
      <c r="DZ32" s="636"/>
      <c r="EA32" s="636"/>
      <c r="EB32" s="636"/>
      <c r="EC32" s="648"/>
    </row>
    <row r="33" spans="2:133" ht="11.25" customHeight="1" x14ac:dyDescent="0.15">
      <c r="B33" s="618" t="s">
        <v>324</v>
      </c>
      <c r="C33" s="619"/>
      <c r="D33" s="619"/>
      <c r="E33" s="619"/>
      <c r="F33" s="619"/>
      <c r="G33" s="619"/>
      <c r="H33" s="619"/>
      <c r="I33" s="619"/>
      <c r="J33" s="619"/>
      <c r="K33" s="619"/>
      <c r="L33" s="619"/>
      <c r="M33" s="619"/>
      <c r="N33" s="619"/>
      <c r="O33" s="619"/>
      <c r="P33" s="619"/>
      <c r="Q33" s="620"/>
      <c r="R33" s="621">
        <v>86239</v>
      </c>
      <c r="S33" s="622"/>
      <c r="T33" s="622"/>
      <c r="U33" s="622"/>
      <c r="V33" s="622"/>
      <c r="W33" s="622"/>
      <c r="X33" s="622"/>
      <c r="Y33" s="623"/>
      <c r="Z33" s="659">
        <v>0.2</v>
      </c>
      <c r="AA33" s="659"/>
      <c r="AB33" s="659"/>
      <c r="AC33" s="659"/>
      <c r="AD33" s="660">
        <v>8494</v>
      </c>
      <c r="AE33" s="660"/>
      <c r="AF33" s="660"/>
      <c r="AG33" s="660"/>
      <c r="AH33" s="660"/>
      <c r="AI33" s="660"/>
      <c r="AJ33" s="660"/>
      <c r="AK33" s="660"/>
      <c r="AL33" s="624">
        <v>0.1</v>
      </c>
      <c r="AM33" s="625"/>
      <c r="AN33" s="625"/>
      <c r="AO33" s="661"/>
      <c r="AP33" s="664"/>
      <c r="AQ33" s="665"/>
      <c r="AR33" s="665"/>
      <c r="AS33" s="665"/>
      <c r="AT33" s="697"/>
      <c r="AU33" s="219"/>
      <c r="AV33" s="219"/>
      <c r="AW33" s="219"/>
      <c r="AX33" s="602" t="s">
        <v>325</v>
      </c>
      <c r="AY33" s="603"/>
      <c r="AZ33" s="603"/>
      <c r="BA33" s="603"/>
      <c r="BB33" s="603"/>
      <c r="BC33" s="603"/>
      <c r="BD33" s="603"/>
      <c r="BE33" s="603"/>
      <c r="BF33" s="604"/>
      <c r="BG33" s="682">
        <v>99.1</v>
      </c>
      <c r="BH33" s="606"/>
      <c r="BI33" s="606"/>
      <c r="BJ33" s="606"/>
      <c r="BK33" s="606"/>
      <c r="BL33" s="606"/>
      <c r="BM33" s="652">
        <v>83</v>
      </c>
      <c r="BN33" s="606"/>
      <c r="BO33" s="606"/>
      <c r="BP33" s="606"/>
      <c r="BQ33" s="669"/>
      <c r="BR33" s="682">
        <v>99.1</v>
      </c>
      <c r="BS33" s="606"/>
      <c r="BT33" s="606"/>
      <c r="BU33" s="606"/>
      <c r="BV33" s="606"/>
      <c r="BW33" s="606"/>
      <c r="BX33" s="652">
        <v>81.8</v>
      </c>
      <c r="BY33" s="606"/>
      <c r="BZ33" s="606"/>
      <c r="CA33" s="606"/>
      <c r="CB33" s="669"/>
      <c r="CD33" s="618" t="s">
        <v>326</v>
      </c>
      <c r="CE33" s="619"/>
      <c r="CF33" s="619"/>
      <c r="CG33" s="619"/>
      <c r="CH33" s="619"/>
      <c r="CI33" s="619"/>
      <c r="CJ33" s="619"/>
      <c r="CK33" s="619"/>
      <c r="CL33" s="619"/>
      <c r="CM33" s="619"/>
      <c r="CN33" s="619"/>
      <c r="CO33" s="619"/>
      <c r="CP33" s="619"/>
      <c r="CQ33" s="620"/>
      <c r="CR33" s="621">
        <v>15462998</v>
      </c>
      <c r="CS33" s="634"/>
      <c r="CT33" s="634"/>
      <c r="CU33" s="634"/>
      <c r="CV33" s="634"/>
      <c r="CW33" s="634"/>
      <c r="CX33" s="634"/>
      <c r="CY33" s="635"/>
      <c r="CZ33" s="624">
        <v>41.4</v>
      </c>
      <c r="DA33" s="636"/>
      <c r="DB33" s="636"/>
      <c r="DC33" s="637"/>
      <c r="DD33" s="627">
        <v>8753435</v>
      </c>
      <c r="DE33" s="634"/>
      <c r="DF33" s="634"/>
      <c r="DG33" s="634"/>
      <c r="DH33" s="634"/>
      <c r="DI33" s="634"/>
      <c r="DJ33" s="634"/>
      <c r="DK33" s="635"/>
      <c r="DL33" s="627">
        <v>6448506</v>
      </c>
      <c r="DM33" s="634"/>
      <c r="DN33" s="634"/>
      <c r="DO33" s="634"/>
      <c r="DP33" s="634"/>
      <c r="DQ33" s="634"/>
      <c r="DR33" s="634"/>
      <c r="DS33" s="634"/>
      <c r="DT33" s="634"/>
      <c r="DU33" s="634"/>
      <c r="DV33" s="635"/>
      <c r="DW33" s="624">
        <v>40</v>
      </c>
      <c r="DX33" s="636"/>
      <c r="DY33" s="636"/>
      <c r="DZ33" s="636"/>
      <c r="EA33" s="636"/>
      <c r="EB33" s="636"/>
      <c r="EC33" s="648"/>
    </row>
    <row r="34" spans="2:133" ht="11.25" customHeight="1" x14ac:dyDescent="0.15">
      <c r="B34" s="618" t="s">
        <v>327</v>
      </c>
      <c r="C34" s="619"/>
      <c r="D34" s="619"/>
      <c r="E34" s="619"/>
      <c r="F34" s="619"/>
      <c r="G34" s="619"/>
      <c r="H34" s="619"/>
      <c r="I34" s="619"/>
      <c r="J34" s="619"/>
      <c r="K34" s="619"/>
      <c r="L34" s="619"/>
      <c r="M34" s="619"/>
      <c r="N34" s="619"/>
      <c r="O34" s="619"/>
      <c r="P34" s="619"/>
      <c r="Q34" s="620"/>
      <c r="R34" s="621">
        <v>2949325</v>
      </c>
      <c r="S34" s="622"/>
      <c r="T34" s="622"/>
      <c r="U34" s="622"/>
      <c r="V34" s="622"/>
      <c r="W34" s="622"/>
      <c r="X34" s="622"/>
      <c r="Y34" s="623"/>
      <c r="Z34" s="659">
        <v>7.6</v>
      </c>
      <c r="AA34" s="659"/>
      <c r="AB34" s="659"/>
      <c r="AC34" s="659"/>
      <c r="AD34" s="660" t="s">
        <v>130</v>
      </c>
      <c r="AE34" s="660"/>
      <c r="AF34" s="660"/>
      <c r="AG34" s="660"/>
      <c r="AH34" s="660"/>
      <c r="AI34" s="660"/>
      <c r="AJ34" s="660"/>
      <c r="AK34" s="660"/>
      <c r="AL34" s="624" t="s">
        <v>239</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328</v>
      </c>
      <c r="CE34" s="619"/>
      <c r="CF34" s="619"/>
      <c r="CG34" s="619"/>
      <c r="CH34" s="619"/>
      <c r="CI34" s="619"/>
      <c r="CJ34" s="619"/>
      <c r="CK34" s="619"/>
      <c r="CL34" s="619"/>
      <c r="CM34" s="619"/>
      <c r="CN34" s="619"/>
      <c r="CO34" s="619"/>
      <c r="CP34" s="619"/>
      <c r="CQ34" s="620"/>
      <c r="CR34" s="621">
        <v>5241275</v>
      </c>
      <c r="CS34" s="622"/>
      <c r="CT34" s="622"/>
      <c r="CU34" s="622"/>
      <c r="CV34" s="622"/>
      <c r="CW34" s="622"/>
      <c r="CX34" s="622"/>
      <c r="CY34" s="623"/>
      <c r="CZ34" s="624">
        <v>14</v>
      </c>
      <c r="DA34" s="636"/>
      <c r="DB34" s="636"/>
      <c r="DC34" s="637"/>
      <c r="DD34" s="627">
        <v>2750367</v>
      </c>
      <c r="DE34" s="622"/>
      <c r="DF34" s="622"/>
      <c r="DG34" s="622"/>
      <c r="DH34" s="622"/>
      <c r="DI34" s="622"/>
      <c r="DJ34" s="622"/>
      <c r="DK34" s="623"/>
      <c r="DL34" s="627">
        <v>2205630</v>
      </c>
      <c r="DM34" s="622"/>
      <c r="DN34" s="622"/>
      <c r="DO34" s="622"/>
      <c r="DP34" s="622"/>
      <c r="DQ34" s="622"/>
      <c r="DR34" s="622"/>
      <c r="DS34" s="622"/>
      <c r="DT34" s="622"/>
      <c r="DU34" s="622"/>
      <c r="DV34" s="623"/>
      <c r="DW34" s="624">
        <v>13.7</v>
      </c>
      <c r="DX34" s="636"/>
      <c r="DY34" s="636"/>
      <c r="DZ34" s="636"/>
      <c r="EA34" s="636"/>
      <c r="EB34" s="636"/>
      <c r="EC34" s="648"/>
    </row>
    <row r="35" spans="2:133" ht="11.25" customHeight="1" x14ac:dyDescent="0.15">
      <c r="B35" s="618" t="s">
        <v>329</v>
      </c>
      <c r="C35" s="619"/>
      <c r="D35" s="619"/>
      <c r="E35" s="619"/>
      <c r="F35" s="619"/>
      <c r="G35" s="619"/>
      <c r="H35" s="619"/>
      <c r="I35" s="619"/>
      <c r="J35" s="619"/>
      <c r="K35" s="619"/>
      <c r="L35" s="619"/>
      <c r="M35" s="619"/>
      <c r="N35" s="619"/>
      <c r="O35" s="619"/>
      <c r="P35" s="619"/>
      <c r="Q35" s="620"/>
      <c r="R35" s="621">
        <v>3219167</v>
      </c>
      <c r="S35" s="622"/>
      <c r="T35" s="622"/>
      <c r="U35" s="622"/>
      <c r="V35" s="622"/>
      <c r="W35" s="622"/>
      <c r="X35" s="622"/>
      <c r="Y35" s="623"/>
      <c r="Z35" s="659">
        <v>8.3000000000000007</v>
      </c>
      <c r="AA35" s="659"/>
      <c r="AB35" s="659"/>
      <c r="AC35" s="659"/>
      <c r="AD35" s="660" t="s">
        <v>130</v>
      </c>
      <c r="AE35" s="660"/>
      <c r="AF35" s="660"/>
      <c r="AG35" s="660"/>
      <c r="AH35" s="660"/>
      <c r="AI35" s="660"/>
      <c r="AJ35" s="660"/>
      <c r="AK35" s="660"/>
      <c r="AL35" s="624" t="s">
        <v>239</v>
      </c>
      <c r="AM35" s="625"/>
      <c r="AN35" s="625"/>
      <c r="AO35" s="661"/>
      <c r="AP35" s="222"/>
      <c r="AQ35" s="673" t="s">
        <v>330</v>
      </c>
      <c r="AR35" s="674"/>
      <c r="AS35" s="674"/>
      <c r="AT35" s="674"/>
      <c r="AU35" s="674"/>
      <c r="AV35" s="674"/>
      <c r="AW35" s="674"/>
      <c r="AX35" s="674"/>
      <c r="AY35" s="674"/>
      <c r="AZ35" s="674"/>
      <c r="BA35" s="674"/>
      <c r="BB35" s="674"/>
      <c r="BC35" s="674"/>
      <c r="BD35" s="674"/>
      <c r="BE35" s="674"/>
      <c r="BF35" s="675"/>
      <c r="BG35" s="673" t="s">
        <v>331</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332</v>
      </c>
      <c r="CE35" s="619"/>
      <c r="CF35" s="619"/>
      <c r="CG35" s="619"/>
      <c r="CH35" s="619"/>
      <c r="CI35" s="619"/>
      <c r="CJ35" s="619"/>
      <c r="CK35" s="619"/>
      <c r="CL35" s="619"/>
      <c r="CM35" s="619"/>
      <c r="CN35" s="619"/>
      <c r="CO35" s="619"/>
      <c r="CP35" s="619"/>
      <c r="CQ35" s="620"/>
      <c r="CR35" s="621">
        <v>57118</v>
      </c>
      <c r="CS35" s="634"/>
      <c r="CT35" s="634"/>
      <c r="CU35" s="634"/>
      <c r="CV35" s="634"/>
      <c r="CW35" s="634"/>
      <c r="CX35" s="634"/>
      <c r="CY35" s="635"/>
      <c r="CZ35" s="624">
        <v>0.2</v>
      </c>
      <c r="DA35" s="636"/>
      <c r="DB35" s="636"/>
      <c r="DC35" s="637"/>
      <c r="DD35" s="627">
        <v>33262</v>
      </c>
      <c r="DE35" s="634"/>
      <c r="DF35" s="634"/>
      <c r="DG35" s="634"/>
      <c r="DH35" s="634"/>
      <c r="DI35" s="634"/>
      <c r="DJ35" s="634"/>
      <c r="DK35" s="635"/>
      <c r="DL35" s="627">
        <v>33242</v>
      </c>
      <c r="DM35" s="634"/>
      <c r="DN35" s="634"/>
      <c r="DO35" s="634"/>
      <c r="DP35" s="634"/>
      <c r="DQ35" s="634"/>
      <c r="DR35" s="634"/>
      <c r="DS35" s="634"/>
      <c r="DT35" s="634"/>
      <c r="DU35" s="634"/>
      <c r="DV35" s="635"/>
      <c r="DW35" s="624">
        <v>0.2</v>
      </c>
      <c r="DX35" s="636"/>
      <c r="DY35" s="636"/>
      <c r="DZ35" s="636"/>
      <c r="EA35" s="636"/>
      <c r="EB35" s="636"/>
      <c r="EC35" s="648"/>
    </row>
    <row r="36" spans="2:133" ht="11.25" customHeight="1" x14ac:dyDescent="0.15">
      <c r="B36" s="618" t="s">
        <v>333</v>
      </c>
      <c r="C36" s="619"/>
      <c r="D36" s="619"/>
      <c r="E36" s="619"/>
      <c r="F36" s="619"/>
      <c r="G36" s="619"/>
      <c r="H36" s="619"/>
      <c r="I36" s="619"/>
      <c r="J36" s="619"/>
      <c r="K36" s="619"/>
      <c r="L36" s="619"/>
      <c r="M36" s="619"/>
      <c r="N36" s="619"/>
      <c r="O36" s="619"/>
      <c r="P36" s="619"/>
      <c r="Q36" s="620"/>
      <c r="R36" s="621">
        <v>1712229</v>
      </c>
      <c r="S36" s="622"/>
      <c r="T36" s="622"/>
      <c r="U36" s="622"/>
      <c r="V36" s="622"/>
      <c r="W36" s="622"/>
      <c r="X36" s="622"/>
      <c r="Y36" s="623"/>
      <c r="Z36" s="659">
        <v>4.4000000000000004</v>
      </c>
      <c r="AA36" s="659"/>
      <c r="AB36" s="659"/>
      <c r="AC36" s="659"/>
      <c r="AD36" s="660" t="s">
        <v>239</v>
      </c>
      <c r="AE36" s="660"/>
      <c r="AF36" s="660"/>
      <c r="AG36" s="660"/>
      <c r="AH36" s="660"/>
      <c r="AI36" s="660"/>
      <c r="AJ36" s="660"/>
      <c r="AK36" s="660"/>
      <c r="AL36" s="624" t="s">
        <v>239</v>
      </c>
      <c r="AM36" s="625"/>
      <c r="AN36" s="625"/>
      <c r="AO36" s="661"/>
      <c r="AP36" s="222"/>
      <c r="AQ36" s="670" t="s">
        <v>334</v>
      </c>
      <c r="AR36" s="671"/>
      <c r="AS36" s="671"/>
      <c r="AT36" s="671"/>
      <c r="AU36" s="671"/>
      <c r="AV36" s="671"/>
      <c r="AW36" s="671"/>
      <c r="AX36" s="671"/>
      <c r="AY36" s="672"/>
      <c r="AZ36" s="676">
        <v>4015442</v>
      </c>
      <c r="BA36" s="677"/>
      <c r="BB36" s="677"/>
      <c r="BC36" s="677"/>
      <c r="BD36" s="677"/>
      <c r="BE36" s="677"/>
      <c r="BF36" s="678"/>
      <c r="BG36" s="679" t="s">
        <v>335</v>
      </c>
      <c r="BH36" s="680"/>
      <c r="BI36" s="680"/>
      <c r="BJ36" s="680"/>
      <c r="BK36" s="680"/>
      <c r="BL36" s="680"/>
      <c r="BM36" s="680"/>
      <c r="BN36" s="680"/>
      <c r="BO36" s="680"/>
      <c r="BP36" s="680"/>
      <c r="BQ36" s="680"/>
      <c r="BR36" s="680"/>
      <c r="BS36" s="680"/>
      <c r="BT36" s="680"/>
      <c r="BU36" s="681"/>
      <c r="BV36" s="676">
        <v>53670</v>
      </c>
      <c r="BW36" s="677"/>
      <c r="BX36" s="677"/>
      <c r="BY36" s="677"/>
      <c r="BZ36" s="677"/>
      <c r="CA36" s="677"/>
      <c r="CB36" s="678"/>
      <c r="CD36" s="618" t="s">
        <v>336</v>
      </c>
      <c r="CE36" s="619"/>
      <c r="CF36" s="619"/>
      <c r="CG36" s="619"/>
      <c r="CH36" s="619"/>
      <c r="CI36" s="619"/>
      <c r="CJ36" s="619"/>
      <c r="CK36" s="619"/>
      <c r="CL36" s="619"/>
      <c r="CM36" s="619"/>
      <c r="CN36" s="619"/>
      <c r="CO36" s="619"/>
      <c r="CP36" s="619"/>
      <c r="CQ36" s="620"/>
      <c r="CR36" s="621">
        <v>4205590</v>
      </c>
      <c r="CS36" s="622"/>
      <c r="CT36" s="622"/>
      <c r="CU36" s="622"/>
      <c r="CV36" s="622"/>
      <c r="CW36" s="622"/>
      <c r="CX36" s="622"/>
      <c r="CY36" s="623"/>
      <c r="CZ36" s="624">
        <v>11.3</v>
      </c>
      <c r="DA36" s="636"/>
      <c r="DB36" s="636"/>
      <c r="DC36" s="637"/>
      <c r="DD36" s="627">
        <v>3673982</v>
      </c>
      <c r="DE36" s="622"/>
      <c r="DF36" s="622"/>
      <c r="DG36" s="622"/>
      <c r="DH36" s="622"/>
      <c r="DI36" s="622"/>
      <c r="DJ36" s="622"/>
      <c r="DK36" s="623"/>
      <c r="DL36" s="627">
        <v>2245793</v>
      </c>
      <c r="DM36" s="622"/>
      <c r="DN36" s="622"/>
      <c r="DO36" s="622"/>
      <c r="DP36" s="622"/>
      <c r="DQ36" s="622"/>
      <c r="DR36" s="622"/>
      <c r="DS36" s="622"/>
      <c r="DT36" s="622"/>
      <c r="DU36" s="622"/>
      <c r="DV36" s="623"/>
      <c r="DW36" s="624">
        <v>13.9</v>
      </c>
      <c r="DX36" s="636"/>
      <c r="DY36" s="636"/>
      <c r="DZ36" s="636"/>
      <c r="EA36" s="636"/>
      <c r="EB36" s="636"/>
      <c r="EC36" s="648"/>
    </row>
    <row r="37" spans="2:133" ht="11.25" customHeight="1" x14ac:dyDescent="0.15">
      <c r="B37" s="618" t="s">
        <v>337</v>
      </c>
      <c r="C37" s="619"/>
      <c r="D37" s="619"/>
      <c r="E37" s="619"/>
      <c r="F37" s="619"/>
      <c r="G37" s="619"/>
      <c r="H37" s="619"/>
      <c r="I37" s="619"/>
      <c r="J37" s="619"/>
      <c r="K37" s="619"/>
      <c r="L37" s="619"/>
      <c r="M37" s="619"/>
      <c r="N37" s="619"/>
      <c r="O37" s="619"/>
      <c r="P37" s="619"/>
      <c r="Q37" s="620"/>
      <c r="R37" s="621">
        <v>639175</v>
      </c>
      <c r="S37" s="622"/>
      <c r="T37" s="622"/>
      <c r="U37" s="622"/>
      <c r="V37" s="622"/>
      <c r="W37" s="622"/>
      <c r="X37" s="622"/>
      <c r="Y37" s="623"/>
      <c r="Z37" s="659">
        <v>1.7</v>
      </c>
      <c r="AA37" s="659"/>
      <c r="AB37" s="659"/>
      <c r="AC37" s="659"/>
      <c r="AD37" s="660">
        <v>42</v>
      </c>
      <c r="AE37" s="660"/>
      <c r="AF37" s="660"/>
      <c r="AG37" s="660"/>
      <c r="AH37" s="660"/>
      <c r="AI37" s="660"/>
      <c r="AJ37" s="660"/>
      <c r="AK37" s="660"/>
      <c r="AL37" s="624">
        <v>0</v>
      </c>
      <c r="AM37" s="625"/>
      <c r="AN37" s="625"/>
      <c r="AO37" s="661"/>
      <c r="AQ37" s="654" t="s">
        <v>338</v>
      </c>
      <c r="AR37" s="655"/>
      <c r="AS37" s="655"/>
      <c r="AT37" s="655"/>
      <c r="AU37" s="655"/>
      <c r="AV37" s="655"/>
      <c r="AW37" s="655"/>
      <c r="AX37" s="655"/>
      <c r="AY37" s="656"/>
      <c r="AZ37" s="621">
        <v>1220752</v>
      </c>
      <c r="BA37" s="622"/>
      <c r="BB37" s="622"/>
      <c r="BC37" s="622"/>
      <c r="BD37" s="634"/>
      <c r="BE37" s="634"/>
      <c r="BF37" s="657"/>
      <c r="BG37" s="618" t="s">
        <v>339</v>
      </c>
      <c r="BH37" s="619"/>
      <c r="BI37" s="619"/>
      <c r="BJ37" s="619"/>
      <c r="BK37" s="619"/>
      <c r="BL37" s="619"/>
      <c r="BM37" s="619"/>
      <c r="BN37" s="619"/>
      <c r="BO37" s="619"/>
      <c r="BP37" s="619"/>
      <c r="BQ37" s="619"/>
      <c r="BR37" s="619"/>
      <c r="BS37" s="619"/>
      <c r="BT37" s="619"/>
      <c r="BU37" s="620"/>
      <c r="BV37" s="621">
        <v>-13196</v>
      </c>
      <c r="BW37" s="622"/>
      <c r="BX37" s="622"/>
      <c r="BY37" s="622"/>
      <c r="BZ37" s="622"/>
      <c r="CA37" s="622"/>
      <c r="CB37" s="658"/>
      <c r="CD37" s="618" t="s">
        <v>340</v>
      </c>
      <c r="CE37" s="619"/>
      <c r="CF37" s="619"/>
      <c r="CG37" s="619"/>
      <c r="CH37" s="619"/>
      <c r="CI37" s="619"/>
      <c r="CJ37" s="619"/>
      <c r="CK37" s="619"/>
      <c r="CL37" s="619"/>
      <c r="CM37" s="619"/>
      <c r="CN37" s="619"/>
      <c r="CO37" s="619"/>
      <c r="CP37" s="619"/>
      <c r="CQ37" s="620"/>
      <c r="CR37" s="621">
        <v>1456464</v>
      </c>
      <c r="CS37" s="634"/>
      <c r="CT37" s="634"/>
      <c r="CU37" s="634"/>
      <c r="CV37" s="634"/>
      <c r="CW37" s="634"/>
      <c r="CX37" s="634"/>
      <c r="CY37" s="635"/>
      <c r="CZ37" s="624">
        <v>3.9</v>
      </c>
      <c r="DA37" s="636"/>
      <c r="DB37" s="636"/>
      <c r="DC37" s="637"/>
      <c r="DD37" s="627">
        <v>1300955</v>
      </c>
      <c r="DE37" s="634"/>
      <c r="DF37" s="634"/>
      <c r="DG37" s="634"/>
      <c r="DH37" s="634"/>
      <c r="DI37" s="634"/>
      <c r="DJ37" s="634"/>
      <c r="DK37" s="635"/>
      <c r="DL37" s="627">
        <v>992190</v>
      </c>
      <c r="DM37" s="634"/>
      <c r="DN37" s="634"/>
      <c r="DO37" s="634"/>
      <c r="DP37" s="634"/>
      <c r="DQ37" s="634"/>
      <c r="DR37" s="634"/>
      <c r="DS37" s="634"/>
      <c r="DT37" s="634"/>
      <c r="DU37" s="634"/>
      <c r="DV37" s="635"/>
      <c r="DW37" s="624">
        <v>6.2</v>
      </c>
      <c r="DX37" s="636"/>
      <c r="DY37" s="636"/>
      <c r="DZ37" s="636"/>
      <c r="EA37" s="636"/>
      <c r="EB37" s="636"/>
      <c r="EC37" s="648"/>
    </row>
    <row r="38" spans="2:133" ht="11.25" customHeight="1" x14ac:dyDescent="0.15">
      <c r="B38" s="618" t="s">
        <v>341</v>
      </c>
      <c r="C38" s="619"/>
      <c r="D38" s="619"/>
      <c r="E38" s="619"/>
      <c r="F38" s="619"/>
      <c r="G38" s="619"/>
      <c r="H38" s="619"/>
      <c r="I38" s="619"/>
      <c r="J38" s="619"/>
      <c r="K38" s="619"/>
      <c r="L38" s="619"/>
      <c r="M38" s="619"/>
      <c r="N38" s="619"/>
      <c r="O38" s="619"/>
      <c r="P38" s="619"/>
      <c r="Q38" s="620"/>
      <c r="R38" s="621">
        <v>2325487</v>
      </c>
      <c r="S38" s="622"/>
      <c r="T38" s="622"/>
      <c r="U38" s="622"/>
      <c r="V38" s="622"/>
      <c r="W38" s="622"/>
      <c r="X38" s="622"/>
      <c r="Y38" s="623"/>
      <c r="Z38" s="659">
        <v>6</v>
      </c>
      <c r="AA38" s="659"/>
      <c r="AB38" s="659"/>
      <c r="AC38" s="659"/>
      <c r="AD38" s="660" t="s">
        <v>130</v>
      </c>
      <c r="AE38" s="660"/>
      <c r="AF38" s="660"/>
      <c r="AG38" s="660"/>
      <c r="AH38" s="660"/>
      <c r="AI38" s="660"/>
      <c r="AJ38" s="660"/>
      <c r="AK38" s="660"/>
      <c r="AL38" s="624" t="s">
        <v>239</v>
      </c>
      <c r="AM38" s="625"/>
      <c r="AN38" s="625"/>
      <c r="AO38" s="661"/>
      <c r="AQ38" s="654" t="s">
        <v>342</v>
      </c>
      <c r="AR38" s="655"/>
      <c r="AS38" s="655"/>
      <c r="AT38" s="655"/>
      <c r="AU38" s="655"/>
      <c r="AV38" s="655"/>
      <c r="AW38" s="655"/>
      <c r="AX38" s="655"/>
      <c r="AY38" s="656"/>
      <c r="AZ38" s="621">
        <v>128500</v>
      </c>
      <c r="BA38" s="622"/>
      <c r="BB38" s="622"/>
      <c r="BC38" s="622"/>
      <c r="BD38" s="634"/>
      <c r="BE38" s="634"/>
      <c r="BF38" s="657"/>
      <c r="BG38" s="618" t="s">
        <v>343</v>
      </c>
      <c r="BH38" s="619"/>
      <c r="BI38" s="619"/>
      <c r="BJ38" s="619"/>
      <c r="BK38" s="619"/>
      <c r="BL38" s="619"/>
      <c r="BM38" s="619"/>
      <c r="BN38" s="619"/>
      <c r="BO38" s="619"/>
      <c r="BP38" s="619"/>
      <c r="BQ38" s="619"/>
      <c r="BR38" s="619"/>
      <c r="BS38" s="619"/>
      <c r="BT38" s="619"/>
      <c r="BU38" s="620"/>
      <c r="BV38" s="621">
        <v>7212</v>
      </c>
      <c r="BW38" s="622"/>
      <c r="BX38" s="622"/>
      <c r="BY38" s="622"/>
      <c r="BZ38" s="622"/>
      <c r="CA38" s="622"/>
      <c r="CB38" s="658"/>
      <c r="CD38" s="618" t="s">
        <v>344</v>
      </c>
      <c r="CE38" s="619"/>
      <c r="CF38" s="619"/>
      <c r="CG38" s="619"/>
      <c r="CH38" s="619"/>
      <c r="CI38" s="619"/>
      <c r="CJ38" s="619"/>
      <c r="CK38" s="619"/>
      <c r="CL38" s="619"/>
      <c r="CM38" s="619"/>
      <c r="CN38" s="619"/>
      <c r="CO38" s="619"/>
      <c r="CP38" s="619"/>
      <c r="CQ38" s="620"/>
      <c r="CR38" s="621">
        <v>2662797</v>
      </c>
      <c r="CS38" s="622"/>
      <c r="CT38" s="622"/>
      <c r="CU38" s="622"/>
      <c r="CV38" s="622"/>
      <c r="CW38" s="622"/>
      <c r="CX38" s="622"/>
      <c r="CY38" s="623"/>
      <c r="CZ38" s="624">
        <v>7.1</v>
      </c>
      <c r="DA38" s="636"/>
      <c r="DB38" s="636"/>
      <c r="DC38" s="637"/>
      <c r="DD38" s="627">
        <v>2180993</v>
      </c>
      <c r="DE38" s="622"/>
      <c r="DF38" s="622"/>
      <c r="DG38" s="622"/>
      <c r="DH38" s="622"/>
      <c r="DI38" s="622"/>
      <c r="DJ38" s="622"/>
      <c r="DK38" s="623"/>
      <c r="DL38" s="627">
        <v>1963841</v>
      </c>
      <c r="DM38" s="622"/>
      <c r="DN38" s="622"/>
      <c r="DO38" s="622"/>
      <c r="DP38" s="622"/>
      <c r="DQ38" s="622"/>
      <c r="DR38" s="622"/>
      <c r="DS38" s="622"/>
      <c r="DT38" s="622"/>
      <c r="DU38" s="622"/>
      <c r="DV38" s="623"/>
      <c r="DW38" s="624">
        <v>12.2</v>
      </c>
      <c r="DX38" s="636"/>
      <c r="DY38" s="636"/>
      <c r="DZ38" s="636"/>
      <c r="EA38" s="636"/>
      <c r="EB38" s="636"/>
      <c r="EC38" s="648"/>
    </row>
    <row r="39" spans="2:133" ht="11.25" customHeight="1" x14ac:dyDescent="0.15">
      <c r="B39" s="618" t="s">
        <v>345</v>
      </c>
      <c r="C39" s="619"/>
      <c r="D39" s="619"/>
      <c r="E39" s="619"/>
      <c r="F39" s="619"/>
      <c r="G39" s="619"/>
      <c r="H39" s="619"/>
      <c r="I39" s="619"/>
      <c r="J39" s="619"/>
      <c r="K39" s="619"/>
      <c r="L39" s="619"/>
      <c r="M39" s="619"/>
      <c r="N39" s="619"/>
      <c r="O39" s="619"/>
      <c r="P39" s="619"/>
      <c r="Q39" s="620"/>
      <c r="R39" s="621" t="s">
        <v>239</v>
      </c>
      <c r="S39" s="622"/>
      <c r="T39" s="622"/>
      <c r="U39" s="622"/>
      <c r="V39" s="622"/>
      <c r="W39" s="622"/>
      <c r="X39" s="622"/>
      <c r="Y39" s="623"/>
      <c r="Z39" s="659" t="s">
        <v>239</v>
      </c>
      <c r="AA39" s="659"/>
      <c r="AB39" s="659"/>
      <c r="AC39" s="659"/>
      <c r="AD39" s="660" t="s">
        <v>265</v>
      </c>
      <c r="AE39" s="660"/>
      <c r="AF39" s="660"/>
      <c r="AG39" s="660"/>
      <c r="AH39" s="660"/>
      <c r="AI39" s="660"/>
      <c r="AJ39" s="660"/>
      <c r="AK39" s="660"/>
      <c r="AL39" s="624" t="s">
        <v>239</v>
      </c>
      <c r="AM39" s="625"/>
      <c r="AN39" s="625"/>
      <c r="AO39" s="661"/>
      <c r="AQ39" s="654" t="s">
        <v>346</v>
      </c>
      <c r="AR39" s="655"/>
      <c r="AS39" s="655"/>
      <c r="AT39" s="655"/>
      <c r="AU39" s="655"/>
      <c r="AV39" s="655"/>
      <c r="AW39" s="655"/>
      <c r="AX39" s="655"/>
      <c r="AY39" s="656"/>
      <c r="AZ39" s="621">
        <v>3233</v>
      </c>
      <c r="BA39" s="622"/>
      <c r="BB39" s="622"/>
      <c r="BC39" s="622"/>
      <c r="BD39" s="634"/>
      <c r="BE39" s="634"/>
      <c r="BF39" s="657"/>
      <c r="BG39" s="618" t="s">
        <v>347</v>
      </c>
      <c r="BH39" s="619"/>
      <c r="BI39" s="619"/>
      <c r="BJ39" s="619"/>
      <c r="BK39" s="619"/>
      <c r="BL39" s="619"/>
      <c r="BM39" s="619"/>
      <c r="BN39" s="619"/>
      <c r="BO39" s="619"/>
      <c r="BP39" s="619"/>
      <c r="BQ39" s="619"/>
      <c r="BR39" s="619"/>
      <c r="BS39" s="619"/>
      <c r="BT39" s="619"/>
      <c r="BU39" s="620"/>
      <c r="BV39" s="621">
        <v>11586</v>
      </c>
      <c r="BW39" s="622"/>
      <c r="BX39" s="622"/>
      <c r="BY39" s="622"/>
      <c r="BZ39" s="622"/>
      <c r="CA39" s="622"/>
      <c r="CB39" s="658"/>
      <c r="CD39" s="618" t="s">
        <v>348</v>
      </c>
      <c r="CE39" s="619"/>
      <c r="CF39" s="619"/>
      <c r="CG39" s="619"/>
      <c r="CH39" s="619"/>
      <c r="CI39" s="619"/>
      <c r="CJ39" s="619"/>
      <c r="CK39" s="619"/>
      <c r="CL39" s="619"/>
      <c r="CM39" s="619"/>
      <c r="CN39" s="619"/>
      <c r="CO39" s="619"/>
      <c r="CP39" s="619"/>
      <c r="CQ39" s="620"/>
      <c r="CR39" s="621">
        <v>3152398</v>
      </c>
      <c r="CS39" s="634"/>
      <c r="CT39" s="634"/>
      <c r="CU39" s="634"/>
      <c r="CV39" s="634"/>
      <c r="CW39" s="634"/>
      <c r="CX39" s="634"/>
      <c r="CY39" s="635"/>
      <c r="CZ39" s="624">
        <v>8.4</v>
      </c>
      <c r="DA39" s="636"/>
      <c r="DB39" s="636"/>
      <c r="DC39" s="637"/>
      <c r="DD39" s="627">
        <v>114521</v>
      </c>
      <c r="DE39" s="634"/>
      <c r="DF39" s="634"/>
      <c r="DG39" s="634"/>
      <c r="DH39" s="634"/>
      <c r="DI39" s="634"/>
      <c r="DJ39" s="634"/>
      <c r="DK39" s="635"/>
      <c r="DL39" s="627" t="s">
        <v>239</v>
      </c>
      <c r="DM39" s="634"/>
      <c r="DN39" s="634"/>
      <c r="DO39" s="634"/>
      <c r="DP39" s="634"/>
      <c r="DQ39" s="634"/>
      <c r="DR39" s="634"/>
      <c r="DS39" s="634"/>
      <c r="DT39" s="634"/>
      <c r="DU39" s="634"/>
      <c r="DV39" s="635"/>
      <c r="DW39" s="624" t="s">
        <v>239</v>
      </c>
      <c r="DX39" s="636"/>
      <c r="DY39" s="636"/>
      <c r="DZ39" s="636"/>
      <c r="EA39" s="636"/>
      <c r="EB39" s="636"/>
      <c r="EC39" s="648"/>
    </row>
    <row r="40" spans="2:133" ht="11.25" customHeight="1" x14ac:dyDescent="0.15">
      <c r="B40" s="618" t="s">
        <v>349</v>
      </c>
      <c r="C40" s="619"/>
      <c r="D40" s="619"/>
      <c r="E40" s="619"/>
      <c r="F40" s="619"/>
      <c r="G40" s="619"/>
      <c r="H40" s="619"/>
      <c r="I40" s="619"/>
      <c r="J40" s="619"/>
      <c r="K40" s="619"/>
      <c r="L40" s="619"/>
      <c r="M40" s="619"/>
      <c r="N40" s="619"/>
      <c r="O40" s="619"/>
      <c r="P40" s="619"/>
      <c r="Q40" s="620"/>
      <c r="R40" s="621">
        <v>265724</v>
      </c>
      <c r="S40" s="622"/>
      <c r="T40" s="622"/>
      <c r="U40" s="622"/>
      <c r="V40" s="622"/>
      <c r="W40" s="622"/>
      <c r="X40" s="622"/>
      <c r="Y40" s="623"/>
      <c r="Z40" s="659">
        <v>0.7</v>
      </c>
      <c r="AA40" s="659"/>
      <c r="AB40" s="659"/>
      <c r="AC40" s="659"/>
      <c r="AD40" s="660" t="s">
        <v>130</v>
      </c>
      <c r="AE40" s="660"/>
      <c r="AF40" s="660"/>
      <c r="AG40" s="660"/>
      <c r="AH40" s="660"/>
      <c r="AI40" s="660"/>
      <c r="AJ40" s="660"/>
      <c r="AK40" s="660"/>
      <c r="AL40" s="624" t="s">
        <v>239</v>
      </c>
      <c r="AM40" s="625"/>
      <c r="AN40" s="625"/>
      <c r="AO40" s="661"/>
      <c r="AQ40" s="654" t="s">
        <v>350</v>
      </c>
      <c r="AR40" s="655"/>
      <c r="AS40" s="655"/>
      <c r="AT40" s="655"/>
      <c r="AU40" s="655"/>
      <c r="AV40" s="655"/>
      <c r="AW40" s="655"/>
      <c r="AX40" s="655"/>
      <c r="AY40" s="656"/>
      <c r="AZ40" s="621">
        <v>407</v>
      </c>
      <c r="BA40" s="622"/>
      <c r="BB40" s="622"/>
      <c r="BC40" s="622"/>
      <c r="BD40" s="634"/>
      <c r="BE40" s="634"/>
      <c r="BF40" s="657"/>
      <c r="BG40" s="662" t="s">
        <v>351</v>
      </c>
      <c r="BH40" s="663"/>
      <c r="BI40" s="663"/>
      <c r="BJ40" s="663"/>
      <c r="BK40" s="663"/>
      <c r="BL40" s="223"/>
      <c r="BM40" s="619" t="s">
        <v>352</v>
      </c>
      <c r="BN40" s="619"/>
      <c r="BO40" s="619"/>
      <c r="BP40" s="619"/>
      <c r="BQ40" s="619"/>
      <c r="BR40" s="619"/>
      <c r="BS40" s="619"/>
      <c r="BT40" s="619"/>
      <c r="BU40" s="620"/>
      <c r="BV40" s="621">
        <v>116</v>
      </c>
      <c r="BW40" s="622"/>
      <c r="BX40" s="622"/>
      <c r="BY40" s="622"/>
      <c r="BZ40" s="622"/>
      <c r="CA40" s="622"/>
      <c r="CB40" s="658"/>
      <c r="CD40" s="618" t="s">
        <v>353</v>
      </c>
      <c r="CE40" s="619"/>
      <c r="CF40" s="619"/>
      <c r="CG40" s="619"/>
      <c r="CH40" s="619"/>
      <c r="CI40" s="619"/>
      <c r="CJ40" s="619"/>
      <c r="CK40" s="619"/>
      <c r="CL40" s="619"/>
      <c r="CM40" s="619"/>
      <c r="CN40" s="619"/>
      <c r="CO40" s="619"/>
      <c r="CP40" s="619"/>
      <c r="CQ40" s="620"/>
      <c r="CR40" s="621">
        <v>143820</v>
      </c>
      <c r="CS40" s="622"/>
      <c r="CT40" s="622"/>
      <c r="CU40" s="622"/>
      <c r="CV40" s="622"/>
      <c r="CW40" s="622"/>
      <c r="CX40" s="622"/>
      <c r="CY40" s="623"/>
      <c r="CZ40" s="624">
        <v>0.4</v>
      </c>
      <c r="DA40" s="636"/>
      <c r="DB40" s="636"/>
      <c r="DC40" s="637"/>
      <c r="DD40" s="627">
        <v>310</v>
      </c>
      <c r="DE40" s="622"/>
      <c r="DF40" s="622"/>
      <c r="DG40" s="622"/>
      <c r="DH40" s="622"/>
      <c r="DI40" s="622"/>
      <c r="DJ40" s="622"/>
      <c r="DK40" s="623"/>
      <c r="DL40" s="627" t="s">
        <v>239</v>
      </c>
      <c r="DM40" s="622"/>
      <c r="DN40" s="622"/>
      <c r="DO40" s="622"/>
      <c r="DP40" s="622"/>
      <c r="DQ40" s="622"/>
      <c r="DR40" s="622"/>
      <c r="DS40" s="622"/>
      <c r="DT40" s="622"/>
      <c r="DU40" s="622"/>
      <c r="DV40" s="623"/>
      <c r="DW40" s="624" t="s">
        <v>130</v>
      </c>
      <c r="DX40" s="636"/>
      <c r="DY40" s="636"/>
      <c r="DZ40" s="636"/>
      <c r="EA40" s="636"/>
      <c r="EB40" s="636"/>
      <c r="EC40" s="648"/>
    </row>
    <row r="41" spans="2:133" ht="11.25" customHeight="1" x14ac:dyDescent="0.15">
      <c r="B41" s="602" t="s">
        <v>354</v>
      </c>
      <c r="C41" s="603"/>
      <c r="D41" s="603"/>
      <c r="E41" s="603"/>
      <c r="F41" s="603"/>
      <c r="G41" s="603"/>
      <c r="H41" s="603"/>
      <c r="I41" s="603"/>
      <c r="J41" s="603"/>
      <c r="K41" s="603"/>
      <c r="L41" s="603"/>
      <c r="M41" s="603"/>
      <c r="N41" s="603"/>
      <c r="O41" s="603"/>
      <c r="P41" s="603"/>
      <c r="Q41" s="604"/>
      <c r="R41" s="605">
        <v>38660000</v>
      </c>
      <c r="S41" s="646"/>
      <c r="T41" s="646"/>
      <c r="U41" s="646"/>
      <c r="V41" s="646"/>
      <c r="W41" s="646"/>
      <c r="X41" s="646"/>
      <c r="Y41" s="649"/>
      <c r="Z41" s="650">
        <v>100</v>
      </c>
      <c r="AA41" s="650"/>
      <c r="AB41" s="650"/>
      <c r="AC41" s="650"/>
      <c r="AD41" s="651">
        <v>15856831</v>
      </c>
      <c r="AE41" s="651"/>
      <c r="AF41" s="651"/>
      <c r="AG41" s="651"/>
      <c r="AH41" s="651"/>
      <c r="AI41" s="651"/>
      <c r="AJ41" s="651"/>
      <c r="AK41" s="651"/>
      <c r="AL41" s="608">
        <v>100</v>
      </c>
      <c r="AM41" s="652"/>
      <c r="AN41" s="652"/>
      <c r="AO41" s="653"/>
      <c r="AQ41" s="654" t="s">
        <v>355</v>
      </c>
      <c r="AR41" s="655"/>
      <c r="AS41" s="655"/>
      <c r="AT41" s="655"/>
      <c r="AU41" s="655"/>
      <c r="AV41" s="655"/>
      <c r="AW41" s="655"/>
      <c r="AX41" s="655"/>
      <c r="AY41" s="656"/>
      <c r="AZ41" s="621">
        <v>560304</v>
      </c>
      <c r="BA41" s="622"/>
      <c r="BB41" s="622"/>
      <c r="BC41" s="622"/>
      <c r="BD41" s="634"/>
      <c r="BE41" s="634"/>
      <c r="BF41" s="657"/>
      <c r="BG41" s="662"/>
      <c r="BH41" s="663"/>
      <c r="BI41" s="663"/>
      <c r="BJ41" s="663"/>
      <c r="BK41" s="663"/>
      <c r="BL41" s="223"/>
      <c r="BM41" s="619" t="s">
        <v>356</v>
      </c>
      <c r="BN41" s="619"/>
      <c r="BO41" s="619"/>
      <c r="BP41" s="619"/>
      <c r="BQ41" s="619"/>
      <c r="BR41" s="619"/>
      <c r="BS41" s="619"/>
      <c r="BT41" s="619"/>
      <c r="BU41" s="620"/>
      <c r="BV41" s="621" t="s">
        <v>130</v>
      </c>
      <c r="BW41" s="622"/>
      <c r="BX41" s="622"/>
      <c r="BY41" s="622"/>
      <c r="BZ41" s="622"/>
      <c r="CA41" s="622"/>
      <c r="CB41" s="658"/>
      <c r="CD41" s="618" t="s">
        <v>357</v>
      </c>
      <c r="CE41" s="619"/>
      <c r="CF41" s="619"/>
      <c r="CG41" s="619"/>
      <c r="CH41" s="619"/>
      <c r="CI41" s="619"/>
      <c r="CJ41" s="619"/>
      <c r="CK41" s="619"/>
      <c r="CL41" s="619"/>
      <c r="CM41" s="619"/>
      <c r="CN41" s="619"/>
      <c r="CO41" s="619"/>
      <c r="CP41" s="619"/>
      <c r="CQ41" s="620"/>
      <c r="CR41" s="621" t="s">
        <v>239</v>
      </c>
      <c r="CS41" s="634"/>
      <c r="CT41" s="634"/>
      <c r="CU41" s="634"/>
      <c r="CV41" s="634"/>
      <c r="CW41" s="634"/>
      <c r="CX41" s="634"/>
      <c r="CY41" s="635"/>
      <c r="CZ41" s="624" t="s">
        <v>130</v>
      </c>
      <c r="DA41" s="636"/>
      <c r="DB41" s="636"/>
      <c r="DC41" s="637"/>
      <c r="DD41" s="627" t="s">
        <v>130</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358</v>
      </c>
      <c r="AR42" s="667"/>
      <c r="AS42" s="667"/>
      <c r="AT42" s="667"/>
      <c r="AU42" s="667"/>
      <c r="AV42" s="667"/>
      <c r="AW42" s="667"/>
      <c r="AX42" s="667"/>
      <c r="AY42" s="668"/>
      <c r="AZ42" s="605">
        <v>2102246</v>
      </c>
      <c r="BA42" s="646"/>
      <c r="BB42" s="646"/>
      <c r="BC42" s="646"/>
      <c r="BD42" s="606"/>
      <c r="BE42" s="606"/>
      <c r="BF42" s="669"/>
      <c r="BG42" s="664"/>
      <c r="BH42" s="665"/>
      <c r="BI42" s="665"/>
      <c r="BJ42" s="665"/>
      <c r="BK42" s="665"/>
      <c r="BL42" s="224"/>
      <c r="BM42" s="603" t="s">
        <v>359</v>
      </c>
      <c r="BN42" s="603"/>
      <c r="BO42" s="603"/>
      <c r="BP42" s="603"/>
      <c r="BQ42" s="603"/>
      <c r="BR42" s="603"/>
      <c r="BS42" s="603"/>
      <c r="BT42" s="603"/>
      <c r="BU42" s="604"/>
      <c r="BV42" s="605">
        <v>417</v>
      </c>
      <c r="BW42" s="646"/>
      <c r="BX42" s="646"/>
      <c r="BY42" s="646"/>
      <c r="BZ42" s="646"/>
      <c r="CA42" s="646"/>
      <c r="CB42" s="647"/>
      <c r="CD42" s="618" t="s">
        <v>360</v>
      </c>
      <c r="CE42" s="619"/>
      <c r="CF42" s="619"/>
      <c r="CG42" s="619"/>
      <c r="CH42" s="619"/>
      <c r="CI42" s="619"/>
      <c r="CJ42" s="619"/>
      <c r="CK42" s="619"/>
      <c r="CL42" s="619"/>
      <c r="CM42" s="619"/>
      <c r="CN42" s="619"/>
      <c r="CO42" s="619"/>
      <c r="CP42" s="619"/>
      <c r="CQ42" s="620"/>
      <c r="CR42" s="621">
        <v>6739680</v>
      </c>
      <c r="CS42" s="634"/>
      <c r="CT42" s="634"/>
      <c r="CU42" s="634"/>
      <c r="CV42" s="634"/>
      <c r="CW42" s="634"/>
      <c r="CX42" s="634"/>
      <c r="CY42" s="635"/>
      <c r="CZ42" s="624">
        <v>18.100000000000001</v>
      </c>
      <c r="DA42" s="636"/>
      <c r="DB42" s="636"/>
      <c r="DC42" s="637"/>
      <c r="DD42" s="627">
        <v>668430</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14" t="s">
        <v>361</v>
      </c>
      <c r="CD43" s="618" t="s">
        <v>362</v>
      </c>
      <c r="CE43" s="619"/>
      <c r="CF43" s="619"/>
      <c r="CG43" s="619"/>
      <c r="CH43" s="619"/>
      <c r="CI43" s="619"/>
      <c r="CJ43" s="619"/>
      <c r="CK43" s="619"/>
      <c r="CL43" s="619"/>
      <c r="CM43" s="619"/>
      <c r="CN43" s="619"/>
      <c r="CO43" s="619"/>
      <c r="CP43" s="619"/>
      <c r="CQ43" s="620"/>
      <c r="CR43" s="621">
        <v>73124</v>
      </c>
      <c r="CS43" s="634"/>
      <c r="CT43" s="634"/>
      <c r="CU43" s="634"/>
      <c r="CV43" s="634"/>
      <c r="CW43" s="634"/>
      <c r="CX43" s="634"/>
      <c r="CY43" s="635"/>
      <c r="CZ43" s="624">
        <v>0.2</v>
      </c>
      <c r="DA43" s="636"/>
      <c r="DB43" s="636"/>
      <c r="DC43" s="637"/>
      <c r="DD43" s="627">
        <v>50910</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363</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310</v>
      </c>
      <c r="CE44" s="641"/>
      <c r="CF44" s="618" t="s">
        <v>364</v>
      </c>
      <c r="CG44" s="619"/>
      <c r="CH44" s="619"/>
      <c r="CI44" s="619"/>
      <c r="CJ44" s="619"/>
      <c r="CK44" s="619"/>
      <c r="CL44" s="619"/>
      <c r="CM44" s="619"/>
      <c r="CN44" s="619"/>
      <c r="CO44" s="619"/>
      <c r="CP44" s="619"/>
      <c r="CQ44" s="620"/>
      <c r="CR44" s="621">
        <v>3338761</v>
      </c>
      <c r="CS44" s="622"/>
      <c r="CT44" s="622"/>
      <c r="CU44" s="622"/>
      <c r="CV44" s="622"/>
      <c r="CW44" s="622"/>
      <c r="CX44" s="622"/>
      <c r="CY44" s="623"/>
      <c r="CZ44" s="624">
        <v>8.9</v>
      </c>
      <c r="DA44" s="625"/>
      <c r="DB44" s="625"/>
      <c r="DC44" s="626"/>
      <c r="DD44" s="627">
        <v>436259</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365</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366</v>
      </c>
      <c r="CG45" s="619"/>
      <c r="CH45" s="619"/>
      <c r="CI45" s="619"/>
      <c r="CJ45" s="619"/>
      <c r="CK45" s="619"/>
      <c r="CL45" s="619"/>
      <c r="CM45" s="619"/>
      <c r="CN45" s="619"/>
      <c r="CO45" s="619"/>
      <c r="CP45" s="619"/>
      <c r="CQ45" s="620"/>
      <c r="CR45" s="621">
        <v>878620</v>
      </c>
      <c r="CS45" s="634"/>
      <c r="CT45" s="634"/>
      <c r="CU45" s="634"/>
      <c r="CV45" s="634"/>
      <c r="CW45" s="634"/>
      <c r="CX45" s="634"/>
      <c r="CY45" s="635"/>
      <c r="CZ45" s="624">
        <v>2.4</v>
      </c>
      <c r="DA45" s="636"/>
      <c r="DB45" s="636"/>
      <c r="DC45" s="637"/>
      <c r="DD45" s="627">
        <v>69791</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25"/>
      <c r="CD46" s="642"/>
      <c r="CE46" s="643"/>
      <c r="CF46" s="618" t="s">
        <v>367</v>
      </c>
      <c r="CG46" s="619"/>
      <c r="CH46" s="619"/>
      <c r="CI46" s="619"/>
      <c r="CJ46" s="619"/>
      <c r="CK46" s="619"/>
      <c r="CL46" s="619"/>
      <c r="CM46" s="619"/>
      <c r="CN46" s="619"/>
      <c r="CO46" s="619"/>
      <c r="CP46" s="619"/>
      <c r="CQ46" s="620"/>
      <c r="CR46" s="621">
        <v>2236962</v>
      </c>
      <c r="CS46" s="622"/>
      <c r="CT46" s="622"/>
      <c r="CU46" s="622"/>
      <c r="CV46" s="622"/>
      <c r="CW46" s="622"/>
      <c r="CX46" s="622"/>
      <c r="CY46" s="623"/>
      <c r="CZ46" s="624">
        <v>6</v>
      </c>
      <c r="DA46" s="625"/>
      <c r="DB46" s="625"/>
      <c r="DC46" s="626"/>
      <c r="DD46" s="627">
        <v>303774</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25"/>
      <c r="CD47" s="642"/>
      <c r="CE47" s="643"/>
      <c r="CF47" s="618" t="s">
        <v>368</v>
      </c>
      <c r="CG47" s="619"/>
      <c r="CH47" s="619"/>
      <c r="CI47" s="619"/>
      <c r="CJ47" s="619"/>
      <c r="CK47" s="619"/>
      <c r="CL47" s="619"/>
      <c r="CM47" s="619"/>
      <c r="CN47" s="619"/>
      <c r="CO47" s="619"/>
      <c r="CP47" s="619"/>
      <c r="CQ47" s="620"/>
      <c r="CR47" s="621">
        <v>3400919</v>
      </c>
      <c r="CS47" s="634"/>
      <c r="CT47" s="634"/>
      <c r="CU47" s="634"/>
      <c r="CV47" s="634"/>
      <c r="CW47" s="634"/>
      <c r="CX47" s="634"/>
      <c r="CY47" s="635"/>
      <c r="CZ47" s="624">
        <v>9.1</v>
      </c>
      <c r="DA47" s="636"/>
      <c r="DB47" s="636"/>
      <c r="DC47" s="637"/>
      <c r="DD47" s="627">
        <v>232171</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25"/>
      <c r="CD48" s="644"/>
      <c r="CE48" s="645"/>
      <c r="CF48" s="618" t="s">
        <v>369</v>
      </c>
      <c r="CG48" s="619"/>
      <c r="CH48" s="619"/>
      <c r="CI48" s="619"/>
      <c r="CJ48" s="619"/>
      <c r="CK48" s="619"/>
      <c r="CL48" s="619"/>
      <c r="CM48" s="619"/>
      <c r="CN48" s="619"/>
      <c r="CO48" s="619"/>
      <c r="CP48" s="619"/>
      <c r="CQ48" s="620"/>
      <c r="CR48" s="621" t="s">
        <v>130</v>
      </c>
      <c r="CS48" s="622"/>
      <c r="CT48" s="622"/>
      <c r="CU48" s="622"/>
      <c r="CV48" s="622"/>
      <c r="CW48" s="622"/>
      <c r="CX48" s="622"/>
      <c r="CY48" s="623"/>
      <c r="CZ48" s="624" t="s">
        <v>239</v>
      </c>
      <c r="DA48" s="625"/>
      <c r="DB48" s="625"/>
      <c r="DC48" s="626"/>
      <c r="DD48" s="627" t="s">
        <v>130</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25"/>
      <c r="CD49" s="602" t="s">
        <v>370</v>
      </c>
      <c r="CE49" s="603"/>
      <c r="CF49" s="603"/>
      <c r="CG49" s="603"/>
      <c r="CH49" s="603"/>
      <c r="CI49" s="603"/>
      <c r="CJ49" s="603"/>
      <c r="CK49" s="603"/>
      <c r="CL49" s="603"/>
      <c r="CM49" s="603"/>
      <c r="CN49" s="603"/>
      <c r="CO49" s="603"/>
      <c r="CP49" s="603"/>
      <c r="CQ49" s="604"/>
      <c r="CR49" s="605">
        <v>37319467</v>
      </c>
      <c r="CS49" s="606"/>
      <c r="CT49" s="606"/>
      <c r="CU49" s="606"/>
      <c r="CV49" s="606"/>
      <c r="CW49" s="606"/>
      <c r="CX49" s="606"/>
      <c r="CY49" s="607"/>
      <c r="CZ49" s="608">
        <v>100</v>
      </c>
      <c r="DA49" s="609"/>
      <c r="DB49" s="609"/>
      <c r="DC49" s="610"/>
      <c r="DD49" s="611">
        <v>19765028</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YhJ6GmVtN8u2ZnzGfn9+dbLi/vXKXTS9cVbJZAfjliPzgryv99n5IQancXTU+3GxQW80XG72cE6iqn/g7E8Tvw==" saltValue="rno2cYHuhDF7jNHiqSbru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topLeftCell="A64" zoomScale="70" zoomScaleNormal="70" zoomScaleSheetLayoutView="70" workbookViewId="0">
      <selection activeCell="AP83" sqref="AP83:AT83"/>
    </sheetView>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092" t="s">
        <v>371</v>
      </c>
      <c r="B2" s="1092"/>
      <c r="C2" s="1092"/>
      <c r="D2" s="1092"/>
      <c r="E2" s="1092"/>
      <c r="F2" s="1092"/>
      <c r="G2" s="1092"/>
      <c r="H2" s="1092"/>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H2" s="1092"/>
      <c r="AI2" s="1092"/>
      <c r="AJ2" s="1092"/>
      <c r="AK2" s="1092"/>
      <c r="AL2" s="1092"/>
      <c r="AM2" s="1092"/>
      <c r="AN2" s="1092"/>
      <c r="AO2" s="1092"/>
      <c r="AP2" s="1092"/>
      <c r="AQ2" s="1092"/>
      <c r="AR2" s="1092"/>
      <c r="AS2" s="1092"/>
      <c r="AT2" s="1092"/>
      <c r="AU2" s="1092"/>
      <c r="AV2" s="1092"/>
      <c r="AW2" s="1092"/>
      <c r="AX2" s="1092"/>
      <c r="AY2" s="1092"/>
      <c r="AZ2" s="1092"/>
      <c r="BA2" s="1092"/>
      <c r="BB2" s="1092"/>
      <c r="BC2" s="1092"/>
      <c r="BD2" s="1092"/>
      <c r="BE2" s="1092"/>
      <c r="BF2" s="1092"/>
      <c r="BG2" s="1092"/>
      <c r="BH2" s="1092"/>
      <c r="BI2" s="1092"/>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3" t="s">
        <v>372</v>
      </c>
      <c r="DK2" s="1094"/>
      <c r="DL2" s="1094"/>
      <c r="DM2" s="1094"/>
      <c r="DN2" s="1094"/>
      <c r="DO2" s="1095"/>
      <c r="DP2" s="228"/>
      <c r="DQ2" s="1093" t="s">
        <v>373</v>
      </c>
      <c r="DR2" s="1094"/>
      <c r="DS2" s="1094"/>
      <c r="DT2" s="1094"/>
      <c r="DU2" s="1094"/>
      <c r="DV2" s="1094"/>
      <c r="DW2" s="1094"/>
      <c r="DX2" s="1094"/>
      <c r="DY2" s="1094"/>
      <c r="DZ2" s="1095"/>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61" t="s">
        <v>374</v>
      </c>
      <c r="B4" s="1061"/>
      <c r="C4" s="1061"/>
      <c r="D4" s="1061"/>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c r="AD4" s="1061"/>
      <c r="AE4" s="1061"/>
      <c r="AF4" s="1061"/>
      <c r="AG4" s="1061"/>
      <c r="AH4" s="1061"/>
      <c r="AI4" s="1061"/>
      <c r="AJ4" s="1061"/>
      <c r="AK4" s="1061"/>
      <c r="AL4" s="1061"/>
      <c r="AM4" s="1061"/>
      <c r="AN4" s="1061"/>
      <c r="AO4" s="1061"/>
      <c r="AP4" s="1061"/>
      <c r="AQ4" s="1061"/>
      <c r="AR4" s="1061"/>
      <c r="AS4" s="1061"/>
      <c r="AT4" s="1061"/>
      <c r="AU4" s="1061"/>
      <c r="AV4" s="1061"/>
      <c r="AW4" s="1061"/>
      <c r="AX4" s="1061"/>
      <c r="AY4" s="1061"/>
      <c r="AZ4" s="232"/>
      <c r="BA4" s="232"/>
      <c r="BB4" s="232"/>
      <c r="BC4" s="232"/>
      <c r="BD4" s="232"/>
      <c r="BE4" s="233"/>
      <c r="BF4" s="233"/>
      <c r="BG4" s="233"/>
      <c r="BH4" s="233"/>
      <c r="BI4" s="233"/>
      <c r="BJ4" s="233"/>
      <c r="BK4" s="233"/>
      <c r="BL4" s="233"/>
      <c r="BM4" s="233"/>
      <c r="BN4" s="233"/>
      <c r="BO4" s="233"/>
      <c r="BP4" s="233"/>
      <c r="BQ4" s="730" t="s">
        <v>375</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7" t="s">
        <v>376</v>
      </c>
      <c r="B5" s="998"/>
      <c r="C5" s="998"/>
      <c r="D5" s="998"/>
      <c r="E5" s="998"/>
      <c r="F5" s="998"/>
      <c r="G5" s="998"/>
      <c r="H5" s="998"/>
      <c r="I5" s="998"/>
      <c r="J5" s="998"/>
      <c r="K5" s="998"/>
      <c r="L5" s="998"/>
      <c r="M5" s="998"/>
      <c r="N5" s="998"/>
      <c r="O5" s="998"/>
      <c r="P5" s="999"/>
      <c r="Q5" s="1003" t="s">
        <v>377</v>
      </c>
      <c r="R5" s="1004"/>
      <c r="S5" s="1004"/>
      <c r="T5" s="1004"/>
      <c r="U5" s="1005"/>
      <c r="V5" s="1003" t="s">
        <v>378</v>
      </c>
      <c r="W5" s="1004"/>
      <c r="X5" s="1004"/>
      <c r="Y5" s="1004"/>
      <c r="Z5" s="1005"/>
      <c r="AA5" s="1003" t="s">
        <v>379</v>
      </c>
      <c r="AB5" s="1004"/>
      <c r="AC5" s="1004"/>
      <c r="AD5" s="1004"/>
      <c r="AE5" s="1004"/>
      <c r="AF5" s="1096" t="s">
        <v>380</v>
      </c>
      <c r="AG5" s="1004"/>
      <c r="AH5" s="1004"/>
      <c r="AI5" s="1004"/>
      <c r="AJ5" s="1017"/>
      <c r="AK5" s="1004" t="s">
        <v>381</v>
      </c>
      <c r="AL5" s="1004"/>
      <c r="AM5" s="1004"/>
      <c r="AN5" s="1004"/>
      <c r="AO5" s="1005"/>
      <c r="AP5" s="1003" t="s">
        <v>382</v>
      </c>
      <c r="AQ5" s="1004"/>
      <c r="AR5" s="1004"/>
      <c r="AS5" s="1004"/>
      <c r="AT5" s="1005"/>
      <c r="AU5" s="1003" t="s">
        <v>383</v>
      </c>
      <c r="AV5" s="1004"/>
      <c r="AW5" s="1004"/>
      <c r="AX5" s="1004"/>
      <c r="AY5" s="1017"/>
      <c r="AZ5" s="232"/>
      <c r="BA5" s="232"/>
      <c r="BB5" s="232"/>
      <c r="BC5" s="232"/>
      <c r="BD5" s="232"/>
      <c r="BE5" s="233"/>
      <c r="BF5" s="233"/>
      <c r="BG5" s="233"/>
      <c r="BH5" s="233"/>
      <c r="BI5" s="233"/>
      <c r="BJ5" s="233"/>
      <c r="BK5" s="233"/>
      <c r="BL5" s="233"/>
      <c r="BM5" s="233"/>
      <c r="BN5" s="233"/>
      <c r="BO5" s="233"/>
      <c r="BP5" s="233"/>
      <c r="BQ5" s="997" t="s">
        <v>384</v>
      </c>
      <c r="BR5" s="998"/>
      <c r="BS5" s="998"/>
      <c r="BT5" s="998"/>
      <c r="BU5" s="998"/>
      <c r="BV5" s="998"/>
      <c r="BW5" s="998"/>
      <c r="BX5" s="998"/>
      <c r="BY5" s="998"/>
      <c r="BZ5" s="998"/>
      <c r="CA5" s="998"/>
      <c r="CB5" s="998"/>
      <c r="CC5" s="998"/>
      <c r="CD5" s="998"/>
      <c r="CE5" s="998"/>
      <c r="CF5" s="998"/>
      <c r="CG5" s="999"/>
      <c r="CH5" s="1003" t="s">
        <v>385</v>
      </c>
      <c r="CI5" s="1004"/>
      <c r="CJ5" s="1004"/>
      <c r="CK5" s="1004"/>
      <c r="CL5" s="1005"/>
      <c r="CM5" s="1003" t="s">
        <v>386</v>
      </c>
      <c r="CN5" s="1004"/>
      <c r="CO5" s="1004"/>
      <c r="CP5" s="1004"/>
      <c r="CQ5" s="1005"/>
      <c r="CR5" s="1003" t="s">
        <v>387</v>
      </c>
      <c r="CS5" s="1004"/>
      <c r="CT5" s="1004"/>
      <c r="CU5" s="1004"/>
      <c r="CV5" s="1005"/>
      <c r="CW5" s="1003" t="s">
        <v>388</v>
      </c>
      <c r="CX5" s="1004"/>
      <c r="CY5" s="1004"/>
      <c r="CZ5" s="1004"/>
      <c r="DA5" s="1005"/>
      <c r="DB5" s="1003" t="s">
        <v>389</v>
      </c>
      <c r="DC5" s="1004"/>
      <c r="DD5" s="1004"/>
      <c r="DE5" s="1004"/>
      <c r="DF5" s="1005"/>
      <c r="DG5" s="1086" t="s">
        <v>390</v>
      </c>
      <c r="DH5" s="1087"/>
      <c r="DI5" s="1087"/>
      <c r="DJ5" s="1087"/>
      <c r="DK5" s="1088"/>
      <c r="DL5" s="1086" t="s">
        <v>391</v>
      </c>
      <c r="DM5" s="1087"/>
      <c r="DN5" s="1087"/>
      <c r="DO5" s="1087"/>
      <c r="DP5" s="1088"/>
      <c r="DQ5" s="1003" t="s">
        <v>392</v>
      </c>
      <c r="DR5" s="1004"/>
      <c r="DS5" s="1004"/>
      <c r="DT5" s="1004"/>
      <c r="DU5" s="1005"/>
      <c r="DV5" s="1003" t="s">
        <v>383</v>
      </c>
      <c r="DW5" s="1004"/>
      <c r="DX5" s="1004"/>
      <c r="DY5" s="1004"/>
      <c r="DZ5" s="1017"/>
      <c r="EA5" s="234"/>
    </row>
    <row r="6" spans="1:131" s="235" customFormat="1" ht="26.25" customHeight="1" thickBot="1" x14ac:dyDescent="0.2">
      <c r="A6" s="1000"/>
      <c r="B6" s="1001"/>
      <c r="C6" s="1001"/>
      <c r="D6" s="1001"/>
      <c r="E6" s="1001"/>
      <c r="F6" s="1001"/>
      <c r="G6" s="1001"/>
      <c r="H6" s="1001"/>
      <c r="I6" s="1001"/>
      <c r="J6" s="1001"/>
      <c r="K6" s="1001"/>
      <c r="L6" s="1001"/>
      <c r="M6" s="1001"/>
      <c r="N6" s="1001"/>
      <c r="O6" s="1001"/>
      <c r="P6" s="1002"/>
      <c r="Q6" s="1006"/>
      <c r="R6" s="1007"/>
      <c r="S6" s="1007"/>
      <c r="T6" s="1007"/>
      <c r="U6" s="1008"/>
      <c r="V6" s="1006"/>
      <c r="W6" s="1007"/>
      <c r="X6" s="1007"/>
      <c r="Y6" s="1007"/>
      <c r="Z6" s="1008"/>
      <c r="AA6" s="1006"/>
      <c r="AB6" s="1007"/>
      <c r="AC6" s="1007"/>
      <c r="AD6" s="1007"/>
      <c r="AE6" s="1007"/>
      <c r="AF6" s="1097"/>
      <c r="AG6" s="1007"/>
      <c r="AH6" s="1007"/>
      <c r="AI6" s="1007"/>
      <c r="AJ6" s="1018"/>
      <c r="AK6" s="1007"/>
      <c r="AL6" s="1007"/>
      <c r="AM6" s="1007"/>
      <c r="AN6" s="1007"/>
      <c r="AO6" s="1008"/>
      <c r="AP6" s="1006"/>
      <c r="AQ6" s="1007"/>
      <c r="AR6" s="1007"/>
      <c r="AS6" s="1007"/>
      <c r="AT6" s="1008"/>
      <c r="AU6" s="1006"/>
      <c r="AV6" s="1007"/>
      <c r="AW6" s="1007"/>
      <c r="AX6" s="1007"/>
      <c r="AY6" s="1018"/>
      <c r="AZ6" s="232"/>
      <c r="BA6" s="232"/>
      <c r="BB6" s="232"/>
      <c r="BC6" s="232"/>
      <c r="BD6" s="232"/>
      <c r="BE6" s="233"/>
      <c r="BF6" s="233"/>
      <c r="BG6" s="233"/>
      <c r="BH6" s="233"/>
      <c r="BI6" s="233"/>
      <c r="BJ6" s="233"/>
      <c r="BK6" s="233"/>
      <c r="BL6" s="233"/>
      <c r="BM6" s="233"/>
      <c r="BN6" s="233"/>
      <c r="BO6" s="233"/>
      <c r="BP6" s="233"/>
      <c r="BQ6" s="1000"/>
      <c r="BR6" s="1001"/>
      <c r="BS6" s="1001"/>
      <c r="BT6" s="1001"/>
      <c r="BU6" s="1001"/>
      <c r="BV6" s="1001"/>
      <c r="BW6" s="1001"/>
      <c r="BX6" s="1001"/>
      <c r="BY6" s="1001"/>
      <c r="BZ6" s="1001"/>
      <c r="CA6" s="1001"/>
      <c r="CB6" s="1001"/>
      <c r="CC6" s="1001"/>
      <c r="CD6" s="1001"/>
      <c r="CE6" s="1001"/>
      <c r="CF6" s="1001"/>
      <c r="CG6" s="1002"/>
      <c r="CH6" s="1006"/>
      <c r="CI6" s="1007"/>
      <c r="CJ6" s="1007"/>
      <c r="CK6" s="1007"/>
      <c r="CL6" s="1008"/>
      <c r="CM6" s="1006"/>
      <c r="CN6" s="1007"/>
      <c r="CO6" s="1007"/>
      <c r="CP6" s="1007"/>
      <c r="CQ6" s="1008"/>
      <c r="CR6" s="1006"/>
      <c r="CS6" s="1007"/>
      <c r="CT6" s="1007"/>
      <c r="CU6" s="1007"/>
      <c r="CV6" s="1008"/>
      <c r="CW6" s="1006"/>
      <c r="CX6" s="1007"/>
      <c r="CY6" s="1007"/>
      <c r="CZ6" s="1007"/>
      <c r="DA6" s="1008"/>
      <c r="DB6" s="1006"/>
      <c r="DC6" s="1007"/>
      <c r="DD6" s="1007"/>
      <c r="DE6" s="1007"/>
      <c r="DF6" s="1008"/>
      <c r="DG6" s="1089"/>
      <c r="DH6" s="1090"/>
      <c r="DI6" s="1090"/>
      <c r="DJ6" s="1090"/>
      <c r="DK6" s="1091"/>
      <c r="DL6" s="1089"/>
      <c r="DM6" s="1090"/>
      <c r="DN6" s="1090"/>
      <c r="DO6" s="1090"/>
      <c r="DP6" s="1091"/>
      <c r="DQ6" s="1006"/>
      <c r="DR6" s="1007"/>
      <c r="DS6" s="1007"/>
      <c r="DT6" s="1007"/>
      <c r="DU6" s="1008"/>
      <c r="DV6" s="1006"/>
      <c r="DW6" s="1007"/>
      <c r="DX6" s="1007"/>
      <c r="DY6" s="1007"/>
      <c r="DZ6" s="1018"/>
      <c r="EA6" s="234"/>
    </row>
    <row r="7" spans="1:131" s="235" customFormat="1" ht="26.25" customHeight="1" thickTop="1" x14ac:dyDescent="0.15">
      <c r="A7" s="236">
        <v>1</v>
      </c>
      <c r="B7" s="1049" t="s">
        <v>393</v>
      </c>
      <c r="C7" s="1050"/>
      <c r="D7" s="1050"/>
      <c r="E7" s="1050"/>
      <c r="F7" s="1050"/>
      <c r="G7" s="1050"/>
      <c r="H7" s="1050"/>
      <c r="I7" s="1050"/>
      <c r="J7" s="1050"/>
      <c r="K7" s="1050"/>
      <c r="L7" s="1050"/>
      <c r="M7" s="1050"/>
      <c r="N7" s="1050"/>
      <c r="O7" s="1050"/>
      <c r="P7" s="1051"/>
      <c r="Q7" s="1104">
        <v>38653</v>
      </c>
      <c r="R7" s="1105"/>
      <c r="S7" s="1105"/>
      <c r="T7" s="1105"/>
      <c r="U7" s="1105"/>
      <c r="V7" s="1105">
        <v>37312</v>
      </c>
      <c r="W7" s="1105"/>
      <c r="X7" s="1105"/>
      <c r="Y7" s="1105"/>
      <c r="Z7" s="1105"/>
      <c r="AA7" s="1105">
        <v>1341</v>
      </c>
      <c r="AB7" s="1105"/>
      <c r="AC7" s="1105"/>
      <c r="AD7" s="1105"/>
      <c r="AE7" s="1106"/>
      <c r="AF7" s="1107">
        <v>1036</v>
      </c>
      <c r="AG7" s="1108"/>
      <c r="AH7" s="1108"/>
      <c r="AI7" s="1108"/>
      <c r="AJ7" s="1109"/>
      <c r="AK7" s="1110" t="s">
        <v>538</v>
      </c>
      <c r="AL7" s="1111"/>
      <c r="AM7" s="1111"/>
      <c r="AN7" s="1111"/>
      <c r="AO7" s="1111"/>
      <c r="AP7" s="1111">
        <v>28746</v>
      </c>
      <c r="AQ7" s="1111"/>
      <c r="AR7" s="1111"/>
      <c r="AS7" s="1111"/>
      <c r="AT7" s="1111"/>
      <c r="AU7" s="1112"/>
      <c r="AV7" s="1112"/>
      <c r="AW7" s="1112"/>
      <c r="AX7" s="1112"/>
      <c r="AY7" s="1113"/>
      <c r="AZ7" s="232"/>
      <c r="BA7" s="232"/>
      <c r="BB7" s="232"/>
      <c r="BC7" s="232"/>
      <c r="BD7" s="232"/>
      <c r="BE7" s="233"/>
      <c r="BF7" s="233"/>
      <c r="BG7" s="233"/>
      <c r="BH7" s="233"/>
      <c r="BI7" s="233"/>
      <c r="BJ7" s="233"/>
      <c r="BK7" s="233"/>
      <c r="BL7" s="233"/>
      <c r="BM7" s="233"/>
      <c r="BN7" s="233"/>
      <c r="BO7" s="233"/>
      <c r="BP7" s="233"/>
      <c r="BQ7" s="236">
        <v>1</v>
      </c>
      <c r="BR7" s="237"/>
      <c r="BS7" s="1101" t="s">
        <v>601</v>
      </c>
      <c r="BT7" s="1102"/>
      <c r="BU7" s="1102"/>
      <c r="BV7" s="1102"/>
      <c r="BW7" s="1102"/>
      <c r="BX7" s="1102"/>
      <c r="BY7" s="1102"/>
      <c r="BZ7" s="1102"/>
      <c r="CA7" s="1102"/>
      <c r="CB7" s="1102"/>
      <c r="CC7" s="1102"/>
      <c r="CD7" s="1102"/>
      <c r="CE7" s="1102"/>
      <c r="CF7" s="1102"/>
      <c r="CG7" s="1114"/>
      <c r="CH7" s="1098">
        <v>-27</v>
      </c>
      <c r="CI7" s="1099"/>
      <c r="CJ7" s="1099"/>
      <c r="CK7" s="1099"/>
      <c r="CL7" s="1100"/>
      <c r="CM7" s="1098">
        <v>161</v>
      </c>
      <c r="CN7" s="1099"/>
      <c r="CO7" s="1099"/>
      <c r="CP7" s="1099"/>
      <c r="CQ7" s="1100"/>
      <c r="CR7" s="1098">
        <v>63</v>
      </c>
      <c r="CS7" s="1099"/>
      <c r="CT7" s="1099"/>
      <c r="CU7" s="1099"/>
      <c r="CV7" s="1100"/>
      <c r="CW7" s="1098">
        <v>46</v>
      </c>
      <c r="CX7" s="1099"/>
      <c r="CY7" s="1099"/>
      <c r="CZ7" s="1099"/>
      <c r="DA7" s="1100"/>
      <c r="DB7" s="1098">
        <v>116</v>
      </c>
      <c r="DC7" s="1099"/>
      <c r="DD7" s="1099"/>
      <c r="DE7" s="1099"/>
      <c r="DF7" s="1100"/>
      <c r="DG7" s="1098"/>
      <c r="DH7" s="1099"/>
      <c r="DI7" s="1099"/>
      <c r="DJ7" s="1099"/>
      <c r="DK7" s="1100"/>
      <c r="DL7" s="1098"/>
      <c r="DM7" s="1099"/>
      <c r="DN7" s="1099"/>
      <c r="DO7" s="1099"/>
      <c r="DP7" s="1100"/>
      <c r="DQ7" s="1098"/>
      <c r="DR7" s="1099"/>
      <c r="DS7" s="1099"/>
      <c r="DT7" s="1099"/>
      <c r="DU7" s="1100"/>
      <c r="DV7" s="1101"/>
      <c r="DW7" s="1102"/>
      <c r="DX7" s="1102"/>
      <c r="DY7" s="1102"/>
      <c r="DZ7" s="1103"/>
      <c r="EA7" s="234"/>
    </row>
    <row r="8" spans="1:131" s="235" customFormat="1" ht="26.25" customHeight="1" x14ac:dyDescent="0.15">
      <c r="A8" s="238">
        <v>2</v>
      </c>
      <c r="B8" s="1032" t="s">
        <v>394</v>
      </c>
      <c r="C8" s="1033"/>
      <c r="D8" s="1033"/>
      <c r="E8" s="1033"/>
      <c r="F8" s="1033"/>
      <c r="G8" s="1033"/>
      <c r="H8" s="1033"/>
      <c r="I8" s="1033"/>
      <c r="J8" s="1033"/>
      <c r="K8" s="1033"/>
      <c r="L8" s="1033"/>
      <c r="M8" s="1033"/>
      <c r="N8" s="1033"/>
      <c r="O8" s="1033"/>
      <c r="P8" s="1034"/>
      <c r="Q8" s="1040">
        <v>7</v>
      </c>
      <c r="R8" s="1041"/>
      <c r="S8" s="1041"/>
      <c r="T8" s="1041"/>
      <c r="U8" s="1041"/>
      <c r="V8" s="1041">
        <v>7</v>
      </c>
      <c r="W8" s="1041"/>
      <c r="X8" s="1041"/>
      <c r="Y8" s="1041"/>
      <c r="Z8" s="1041"/>
      <c r="AA8" s="1041" t="s">
        <v>589</v>
      </c>
      <c r="AB8" s="1041"/>
      <c r="AC8" s="1041"/>
      <c r="AD8" s="1041"/>
      <c r="AE8" s="1042"/>
      <c r="AF8" s="1037" t="s">
        <v>130</v>
      </c>
      <c r="AG8" s="1038"/>
      <c r="AH8" s="1038"/>
      <c r="AI8" s="1038"/>
      <c r="AJ8" s="1039"/>
      <c r="AK8" s="1082" t="s">
        <v>589</v>
      </c>
      <c r="AL8" s="1083"/>
      <c r="AM8" s="1083"/>
      <c r="AN8" s="1083"/>
      <c r="AO8" s="1083"/>
      <c r="AP8" s="1083" t="s">
        <v>589</v>
      </c>
      <c r="AQ8" s="1083"/>
      <c r="AR8" s="1083"/>
      <c r="AS8" s="1083"/>
      <c r="AT8" s="1083"/>
      <c r="AU8" s="1084"/>
      <c r="AV8" s="1084"/>
      <c r="AW8" s="1084"/>
      <c r="AX8" s="1084"/>
      <c r="AY8" s="1085"/>
      <c r="AZ8" s="232"/>
      <c r="BA8" s="232"/>
      <c r="BB8" s="232"/>
      <c r="BC8" s="232"/>
      <c r="BD8" s="232"/>
      <c r="BE8" s="233"/>
      <c r="BF8" s="233"/>
      <c r="BG8" s="233"/>
      <c r="BH8" s="233"/>
      <c r="BI8" s="233"/>
      <c r="BJ8" s="233"/>
      <c r="BK8" s="233"/>
      <c r="BL8" s="233"/>
      <c r="BM8" s="233"/>
      <c r="BN8" s="233"/>
      <c r="BO8" s="233"/>
      <c r="BP8" s="233"/>
      <c r="BQ8" s="238">
        <v>2</v>
      </c>
      <c r="BR8" s="239"/>
      <c r="BS8" s="994" t="s">
        <v>602</v>
      </c>
      <c r="BT8" s="995"/>
      <c r="BU8" s="995"/>
      <c r="BV8" s="995"/>
      <c r="BW8" s="995"/>
      <c r="BX8" s="995"/>
      <c r="BY8" s="995"/>
      <c r="BZ8" s="995"/>
      <c r="CA8" s="995"/>
      <c r="CB8" s="995"/>
      <c r="CC8" s="995"/>
      <c r="CD8" s="995"/>
      <c r="CE8" s="995"/>
      <c r="CF8" s="995"/>
      <c r="CG8" s="1016"/>
      <c r="CH8" s="991">
        <v>-1</v>
      </c>
      <c r="CI8" s="992"/>
      <c r="CJ8" s="992"/>
      <c r="CK8" s="992"/>
      <c r="CL8" s="993"/>
      <c r="CM8" s="991">
        <v>2145</v>
      </c>
      <c r="CN8" s="992"/>
      <c r="CO8" s="992"/>
      <c r="CP8" s="992"/>
      <c r="CQ8" s="993"/>
      <c r="CR8" s="991">
        <v>1006</v>
      </c>
      <c r="CS8" s="992"/>
      <c r="CT8" s="992"/>
      <c r="CU8" s="992"/>
      <c r="CV8" s="993"/>
      <c r="CW8" s="991" t="s">
        <v>589</v>
      </c>
      <c r="CX8" s="992"/>
      <c r="CY8" s="992"/>
      <c r="CZ8" s="992"/>
      <c r="DA8" s="993"/>
      <c r="DB8" s="991" t="s">
        <v>589</v>
      </c>
      <c r="DC8" s="992"/>
      <c r="DD8" s="992"/>
      <c r="DE8" s="992"/>
      <c r="DF8" s="993"/>
      <c r="DG8" s="991"/>
      <c r="DH8" s="992"/>
      <c r="DI8" s="992"/>
      <c r="DJ8" s="992"/>
      <c r="DK8" s="993"/>
      <c r="DL8" s="991"/>
      <c r="DM8" s="992"/>
      <c r="DN8" s="992"/>
      <c r="DO8" s="992"/>
      <c r="DP8" s="993"/>
      <c r="DQ8" s="991"/>
      <c r="DR8" s="992"/>
      <c r="DS8" s="992"/>
      <c r="DT8" s="992"/>
      <c r="DU8" s="993"/>
      <c r="DV8" s="994"/>
      <c r="DW8" s="995"/>
      <c r="DX8" s="995"/>
      <c r="DY8" s="995"/>
      <c r="DZ8" s="996"/>
      <c r="EA8" s="234"/>
    </row>
    <row r="9" spans="1:131" s="235" customFormat="1" ht="26.25" customHeight="1" x14ac:dyDescent="0.15">
      <c r="A9" s="238">
        <v>3</v>
      </c>
      <c r="B9" s="1032"/>
      <c r="C9" s="1033"/>
      <c r="D9" s="1033"/>
      <c r="E9" s="1033"/>
      <c r="F9" s="1033"/>
      <c r="G9" s="1033"/>
      <c r="H9" s="1033"/>
      <c r="I9" s="1033"/>
      <c r="J9" s="1033"/>
      <c r="K9" s="1033"/>
      <c r="L9" s="1033"/>
      <c r="M9" s="1033"/>
      <c r="N9" s="1033"/>
      <c r="O9" s="1033"/>
      <c r="P9" s="1034"/>
      <c r="Q9" s="1040"/>
      <c r="R9" s="1041"/>
      <c r="S9" s="1041"/>
      <c r="T9" s="1041"/>
      <c r="U9" s="1041"/>
      <c r="V9" s="1041"/>
      <c r="W9" s="1041"/>
      <c r="X9" s="1041"/>
      <c r="Y9" s="1041"/>
      <c r="Z9" s="1041"/>
      <c r="AA9" s="1041"/>
      <c r="AB9" s="1041"/>
      <c r="AC9" s="1041"/>
      <c r="AD9" s="1041"/>
      <c r="AE9" s="1042"/>
      <c r="AF9" s="1037"/>
      <c r="AG9" s="1038"/>
      <c r="AH9" s="1038"/>
      <c r="AI9" s="1038"/>
      <c r="AJ9" s="1039"/>
      <c r="AK9" s="1082"/>
      <c r="AL9" s="1083"/>
      <c r="AM9" s="1083"/>
      <c r="AN9" s="1083"/>
      <c r="AO9" s="1083"/>
      <c r="AP9" s="1083"/>
      <c r="AQ9" s="1083"/>
      <c r="AR9" s="1083"/>
      <c r="AS9" s="1083"/>
      <c r="AT9" s="1083"/>
      <c r="AU9" s="1084"/>
      <c r="AV9" s="1084"/>
      <c r="AW9" s="1084"/>
      <c r="AX9" s="1084"/>
      <c r="AY9" s="1085"/>
      <c r="AZ9" s="232"/>
      <c r="BA9" s="232"/>
      <c r="BB9" s="232"/>
      <c r="BC9" s="232"/>
      <c r="BD9" s="232"/>
      <c r="BE9" s="233"/>
      <c r="BF9" s="233"/>
      <c r="BG9" s="233"/>
      <c r="BH9" s="233"/>
      <c r="BI9" s="233"/>
      <c r="BJ9" s="233"/>
      <c r="BK9" s="233"/>
      <c r="BL9" s="233"/>
      <c r="BM9" s="233"/>
      <c r="BN9" s="233"/>
      <c r="BO9" s="233"/>
      <c r="BP9" s="233"/>
      <c r="BQ9" s="238">
        <v>3</v>
      </c>
      <c r="BR9" s="239"/>
      <c r="BS9" s="994" t="s">
        <v>603</v>
      </c>
      <c r="BT9" s="995"/>
      <c r="BU9" s="995"/>
      <c r="BV9" s="995"/>
      <c r="BW9" s="995"/>
      <c r="BX9" s="995"/>
      <c r="BY9" s="995"/>
      <c r="BZ9" s="995"/>
      <c r="CA9" s="995"/>
      <c r="CB9" s="995"/>
      <c r="CC9" s="995"/>
      <c r="CD9" s="995"/>
      <c r="CE9" s="995"/>
      <c r="CF9" s="995"/>
      <c r="CG9" s="1016"/>
      <c r="CH9" s="991">
        <v>23</v>
      </c>
      <c r="CI9" s="992"/>
      <c r="CJ9" s="992"/>
      <c r="CK9" s="992"/>
      <c r="CL9" s="993"/>
      <c r="CM9" s="991">
        <v>143</v>
      </c>
      <c r="CN9" s="992"/>
      <c r="CO9" s="992"/>
      <c r="CP9" s="992"/>
      <c r="CQ9" s="993"/>
      <c r="CR9" s="991">
        <v>20</v>
      </c>
      <c r="CS9" s="992"/>
      <c r="CT9" s="992"/>
      <c r="CU9" s="992"/>
      <c r="CV9" s="993"/>
      <c r="CW9" s="991" t="s">
        <v>589</v>
      </c>
      <c r="CX9" s="992"/>
      <c r="CY9" s="992"/>
      <c r="CZ9" s="992"/>
      <c r="DA9" s="993"/>
      <c r="DB9" s="991" t="s">
        <v>589</v>
      </c>
      <c r="DC9" s="992"/>
      <c r="DD9" s="992"/>
      <c r="DE9" s="992"/>
      <c r="DF9" s="993"/>
      <c r="DG9" s="991"/>
      <c r="DH9" s="992"/>
      <c r="DI9" s="992"/>
      <c r="DJ9" s="992"/>
      <c r="DK9" s="993"/>
      <c r="DL9" s="991"/>
      <c r="DM9" s="992"/>
      <c r="DN9" s="992"/>
      <c r="DO9" s="992"/>
      <c r="DP9" s="993"/>
      <c r="DQ9" s="991"/>
      <c r="DR9" s="992"/>
      <c r="DS9" s="992"/>
      <c r="DT9" s="992"/>
      <c r="DU9" s="993"/>
      <c r="DV9" s="994"/>
      <c r="DW9" s="995"/>
      <c r="DX9" s="995"/>
      <c r="DY9" s="995"/>
      <c r="DZ9" s="996"/>
      <c r="EA9" s="234"/>
    </row>
    <row r="10" spans="1:131" s="235" customFormat="1" ht="26.25" customHeight="1" x14ac:dyDescent="0.15">
      <c r="A10" s="238">
        <v>4</v>
      </c>
      <c r="B10" s="1032"/>
      <c r="C10" s="1033"/>
      <c r="D10" s="1033"/>
      <c r="E10" s="1033"/>
      <c r="F10" s="1033"/>
      <c r="G10" s="1033"/>
      <c r="H10" s="1033"/>
      <c r="I10" s="1033"/>
      <c r="J10" s="1033"/>
      <c r="K10" s="1033"/>
      <c r="L10" s="1033"/>
      <c r="M10" s="1033"/>
      <c r="N10" s="1033"/>
      <c r="O10" s="1033"/>
      <c r="P10" s="1034"/>
      <c r="Q10" s="1040"/>
      <c r="R10" s="1041"/>
      <c r="S10" s="1041"/>
      <c r="T10" s="1041"/>
      <c r="U10" s="1041"/>
      <c r="V10" s="1041"/>
      <c r="W10" s="1041"/>
      <c r="X10" s="1041"/>
      <c r="Y10" s="1041"/>
      <c r="Z10" s="1041"/>
      <c r="AA10" s="1041"/>
      <c r="AB10" s="1041"/>
      <c r="AC10" s="1041"/>
      <c r="AD10" s="1041"/>
      <c r="AE10" s="1042"/>
      <c r="AF10" s="1037"/>
      <c r="AG10" s="1038"/>
      <c r="AH10" s="1038"/>
      <c r="AI10" s="1038"/>
      <c r="AJ10" s="1039"/>
      <c r="AK10" s="1082"/>
      <c r="AL10" s="1083"/>
      <c r="AM10" s="1083"/>
      <c r="AN10" s="1083"/>
      <c r="AO10" s="1083"/>
      <c r="AP10" s="1083"/>
      <c r="AQ10" s="1083"/>
      <c r="AR10" s="1083"/>
      <c r="AS10" s="1083"/>
      <c r="AT10" s="1083"/>
      <c r="AU10" s="1084"/>
      <c r="AV10" s="1084"/>
      <c r="AW10" s="1084"/>
      <c r="AX10" s="1084"/>
      <c r="AY10" s="1085"/>
      <c r="AZ10" s="232"/>
      <c r="BA10" s="232"/>
      <c r="BB10" s="232"/>
      <c r="BC10" s="232"/>
      <c r="BD10" s="232"/>
      <c r="BE10" s="233"/>
      <c r="BF10" s="233"/>
      <c r="BG10" s="233"/>
      <c r="BH10" s="233"/>
      <c r="BI10" s="233"/>
      <c r="BJ10" s="233"/>
      <c r="BK10" s="233"/>
      <c r="BL10" s="233"/>
      <c r="BM10" s="233"/>
      <c r="BN10" s="233"/>
      <c r="BO10" s="233"/>
      <c r="BP10" s="233"/>
      <c r="BQ10" s="238">
        <v>4</v>
      </c>
      <c r="BR10" s="239"/>
      <c r="BS10" s="994" t="s">
        <v>604</v>
      </c>
      <c r="BT10" s="995"/>
      <c r="BU10" s="995"/>
      <c r="BV10" s="995"/>
      <c r="BW10" s="995"/>
      <c r="BX10" s="995"/>
      <c r="BY10" s="995"/>
      <c r="BZ10" s="995"/>
      <c r="CA10" s="995"/>
      <c r="CB10" s="995"/>
      <c r="CC10" s="995"/>
      <c r="CD10" s="995"/>
      <c r="CE10" s="995"/>
      <c r="CF10" s="995"/>
      <c r="CG10" s="1016"/>
      <c r="CH10" s="991">
        <v>15</v>
      </c>
      <c r="CI10" s="992"/>
      <c r="CJ10" s="992"/>
      <c r="CK10" s="992"/>
      <c r="CL10" s="993"/>
      <c r="CM10" s="991">
        <v>121</v>
      </c>
      <c r="CN10" s="992"/>
      <c r="CO10" s="992"/>
      <c r="CP10" s="992"/>
      <c r="CQ10" s="993"/>
      <c r="CR10" s="991">
        <v>25</v>
      </c>
      <c r="CS10" s="992"/>
      <c r="CT10" s="992"/>
      <c r="CU10" s="992"/>
      <c r="CV10" s="993"/>
      <c r="CW10" s="991" t="s">
        <v>589</v>
      </c>
      <c r="CX10" s="992"/>
      <c r="CY10" s="992"/>
      <c r="CZ10" s="992"/>
      <c r="DA10" s="993"/>
      <c r="DB10" s="991" t="s">
        <v>589</v>
      </c>
      <c r="DC10" s="992"/>
      <c r="DD10" s="992"/>
      <c r="DE10" s="992"/>
      <c r="DF10" s="993"/>
      <c r="DG10" s="991"/>
      <c r="DH10" s="992"/>
      <c r="DI10" s="992"/>
      <c r="DJ10" s="992"/>
      <c r="DK10" s="993"/>
      <c r="DL10" s="991"/>
      <c r="DM10" s="992"/>
      <c r="DN10" s="992"/>
      <c r="DO10" s="992"/>
      <c r="DP10" s="993"/>
      <c r="DQ10" s="991"/>
      <c r="DR10" s="992"/>
      <c r="DS10" s="992"/>
      <c r="DT10" s="992"/>
      <c r="DU10" s="993"/>
      <c r="DV10" s="994"/>
      <c r="DW10" s="995"/>
      <c r="DX10" s="995"/>
      <c r="DY10" s="995"/>
      <c r="DZ10" s="996"/>
      <c r="EA10" s="234"/>
    </row>
    <row r="11" spans="1:131" s="235" customFormat="1" ht="26.25" customHeight="1" x14ac:dyDescent="0.15">
      <c r="A11" s="238">
        <v>5</v>
      </c>
      <c r="B11" s="1032"/>
      <c r="C11" s="1033"/>
      <c r="D11" s="1033"/>
      <c r="E11" s="1033"/>
      <c r="F11" s="1033"/>
      <c r="G11" s="1033"/>
      <c r="H11" s="1033"/>
      <c r="I11" s="1033"/>
      <c r="J11" s="1033"/>
      <c r="K11" s="1033"/>
      <c r="L11" s="1033"/>
      <c r="M11" s="1033"/>
      <c r="N11" s="1033"/>
      <c r="O11" s="1033"/>
      <c r="P11" s="1034"/>
      <c r="Q11" s="1040"/>
      <c r="R11" s="1041"/>
      <c r="S11" s="1041"/>
      <c r="T11" s="1041"/>
      <c r="U11" s="1041"/>
      <c r="V11" s="1041"/>
      <c r="W11" s="1041"/>
      <c r="X11" s="1041"/>
      <c r="Y11" s="1041"/>
      <c r="Z11" s="1041"/>
      <c r="AA11" s="1041"/>
      <c r="AB11" s="1041"/>
      <c r="AC11" s="1041"/>
      <c r="AD11" s="1041"/>
      <c r="AE11" s="1042"/>
      <c r="AF11" s="1037"/>
      <c r="AG11" s="1038"/>
      <c r="AH11" s="1038"/>
      <c r="AI11" s="1038"/>
      <c r="AJ11" s="1039"/>
      <c r="AK11" s="1082"/>
      <c r="AL11" s="1083"/>
      <c r="AM11" s="1083"/>
      <c r="AN11" s="1083"/>
      <c r="AO11" s="1083"/>
      <c r="AP11" s="1083"/>
      <c r="AQ11" s="1083"/>
      <c r="AR11" s="1083"/>
      <c r="AS11" s="1083"/>
      <c r="AT11" s="1083"/>
      <c r="AU11" s="1084"/>
      <c r="AV11" s="1084"/>
      <c r="AW11" s="1084"/>
      <c r="AX11" s="1084"/>
      <c r="AY11" s="1085"/>
      <c r="AZ11" s="232"/>
      <c r="BA11" s="232"/>
      <c r="BB11" s="232"/>
      <c r="BC11" s="232"/>
      <c r="BD11" s="232"/>
      <c r="BE11" s="233"/>
      <c r="BF11" s="233"/>
      <c r="BG11" s="233"/>
      <c r="BH11" s="233"/>
      <c r="BI11" s="233"/>
      <c r="BJ11" s="233"/>
      <c r="BK11" s="233"/>
      <c r="BL11" s="233"/>
      <c r="BM11" s="233"/>
      <c r="BN11" s="233"/>
      <c r="BO11" s="233"/>
      <c r="BP11" s="233"/>
      <c r="BQ11" s="238">
        <v>5</v>
      </c>
      <c r="BR11" s="239"/>
      <c r="BS11" s="994"/>
      <c r="BT11" s="995"/>
      <c r="BU11" s="995"/>
      <c r="BV11" s="995"/>
      <c r="BW11" s="995"/>
      <c r="BX11" s="995"/>
      <c r="BY11" s="995"/>
      <c r="BZ11" s="995"/>
      <c r="CA11" s="995"/>
      <c r="CB11" s="995"/>
      <c r="CC11" s="995"/>
      <c r="CD11" s="995"/>
      <c r="CE11" s="995"/>
      <c r="CF11" s="995"/>
      <c r="CG11" s="1016"/>
      <c r="CH11" s="991"/>
      <c r="CI11" s="992"/>
      <c r="CJ11" s="992"/>
      <c r="CK11" s="992"/>
      <c r="CL11" s="993"/>
      <c r="CM11" s="991"/>
      <c r="CN11" s="992"/>
      <c r="CO11" s="992"/>
      <c r="CP11" s="992"/>
      <c r="CQ11" s="993"/>
      <c r="CR11" s="991"/>
      <c r="CS11" s="992"/>
      <c r="CT11" s="992"/>
      <c r="CU11" s="992"/>
      <c r="CV11" s="993"/>
      <c r="CW11" s="991"/>
      <c r="CX11" s="992"/>
      <c r="CY11" s="992"/>
      <c r="CZ11" s="992"/>
      <c r="DA11" s="993"/>
      <c r="DB11" s="991"/>
      <c r="DC11" s="992"/>
      <c r="DD11" s="992"/>
      <c r="DE11" s="992"/>
      <c r="DF11" s="993"/>
      <c r="DG11" s="991"/>
      <c r="DH11" s="992"/>
      <c r="DI11" s="992"/>
      <c r="DJ11" s="992"/>
      <c r="DK11" s="993"/>
      <c r="DL11" s="991"/>
      <c r="DM11" s="992"/>
      <c r="DN11" s="992"/>
      <c r="DO11" s="992"/>
      <c r="DP11" s="993"/>
      <c r="DQ11" s="991"/>
      <c r="DR11" s="992"/>
      <c r="DS11" s="992"/>
      <c r="DT11" s="992"/>
      <c r="DU11" s="993"/>
      <c r="DV11" s="994"/>
      <c r="DW11" s="995"/>
      <c r="DX11" s="995"/>
      <c r="DY11" s="995"/>
      <c r="DZ11" s="996"/>
      <c r="EA11" s="234"/>
    </row>
    <row r="12" spans="1:131" s="235" customFormat="1" ht="26.25" customHeight="1" x14ac:dyDescent="0.15">
      <c r="A12" s="238">
        <v>6</v>
      </c>
      <c r="B12" s="1032"/>
      <c r="C12" s="1033"/>
      <c r="D12" s="1033"/>
      <c r="E12" s="1033"/>
      <c r="F12" s="1033"/>
      <c r="G12" s="1033"/>
      <c r="H12" s="1033"/>
      <c r="I12" s="1033"/>
      <c r="J12" s="1033"/>
      <c r="K12" s="1033"/>
      <c r="L12" s="1033"/>
      <c r="M12" s="1033"/>
      <c r="N12" s="1033"/>
      <c r="O12" s="1033"/>
      <c r="P12" s="1034"/>
      <c r="Q12" s="1040"/>
      <c r="R12" s="1041"/>
      <c r="S12" s="1041"/>
      <c r="T12" s="1041"/>
      <c r="U12" s="1041"/>
      <c r="V12" s="1041"/>
      <c r="W12" s="1041"/>
      <c r="X12" s="1041"/>
      <c r="Y12" s="1041"/>
      <c r="Z12" s="1041"/>
      <c r="AA12" s="1041"/>
      <c r="AB12" s="1041"/>
      <c r="AC12" s="1041"/>
      <c r="AD12" s="1041"/>
      <c r="AE12" s="1042"/>
      <c r="AF12" s="1037"/>
      <c r="AG12" s="1038"/>
      <c r="AH12" s="1038"/>
      <c r="AI12" s="1038"/>
      <c r="AJ12" s="1039"/>
      <c r="AK12" s="1082"/>
      <c r="AL12" s="1083"/>
      <c r="AM12" s="1083"/>
      <c r="AN12" s="1083"/>
      <c r="AO12" s="1083"/>
      <c r="AP12" s="1083"/>
      <c r="AQ12" s="1083"/>
      <c r="AR12" s="1083"/>
      <c r="AS12" s="1083"/>
      <c r="AT12" s="1083"/>
      <c r="AU12" s="1084"/>
      <c r="AV12" s="1084"/>
      <c r="AW12" s="1084"/>
      <c r="AX12" s="1084"/>
      <c r="AY12" s="1085"/>
      <c r="AZ12" s="232"/>
      <c r="BA12" s="232"/>
      <c r="BB12" s="232"/>
      <c r="BC12" s="232"/>
      <c r="BD12" s="232"/>
      <c r="BE12" s="233"/>
      <c r="BF12" s="233"/>
      <c r="BG12" s="233"/>
      <c r="BH12" s="233"/>
      <c r="BI12" s="233"/>
      <c r="BJ12" s="233"/>
      <c r="BK12" s="233"/>
      <c r="BL12" s="233"/>
      <c r="BM12" s="233"/>
      <c r="BN12" s="233"/>
      <c r="BO12" s="233"/>
      <c r="BP12" s="233"/>
      <c r="BQ12" s="238">
        <v>6</v>
      </c>
      <c r="BR12" s="239"/>
      <c r="BS12" s="994"/>
      <c r="BT12" s="995"/>
      <c r="BU12" s="995"/>
      <c r="BV12" s="995"/>
      <c r="BW12" s="995"/>
      <c r="BX12" s="995"/>
      <c r="BY12" s="995"/>
      <c r="BZ12" s="995"/>
      <c r="CA12" s="995"/>
      <c r="CB12" s="995"/>
      <c r="CC12" s="995"/>
      <c r="CD12" s="995"/>
      <c r="CE12" s="995"/>
      <c r="CF12" s="995"/>
      <c r="CG12" s="1016"/>
      <c r="CH12" s="991"/>
      <c r="CI12" s="992"/>
      <c r="CJ12" s="992"/>
      <c r="CK12" s="992"/>
      <c r="CL12" s="993"/>
      <c r="CM12" s="991"/>
      <c r="CN12" s="992"/>
      <c r="CO12" s="992"/>
      <c r="CP12" s="992"/>
      <c r="CQ12" s="993"/>
      <c r="CR12" s="991"/>
      <c r="CS12" s="992"/>
      <c r="CT12" s="992"/>
      <c r="CU12" s="992"/>
      <c r="CV12" s="993"/>
      <c r="CW12" s="991"/>
      <c r="CX12" s="992"/>
      <c r="CY12" s="992"/>
      <c r="CZ12" s="992"/>
      <c r="DA12" s="993"/>
      <c r="DB12" s="991"/>
      <c r="DC12" s="992"/>
      <c r="DD12" s="992"/>
      <c r="DE12" s="992"/>
      <c r="DF12" s="993"/>
      <c r="DG12" s="991"/>
      <c r="DH12" s="992"/>
      <c r="DI12" s="992"/>
      <c r="DJ12" s="992"/>
      <c r="DK12" s="993"/>
      <c r="DL12" s="991"/>
      <c r="DM12" s="992"/>
      <c r="DN12" s="992"/>
      <c r="DO12" s="992"/>
      <c r="DP12" s="993"/>
      <c r="DQ12" s="991"/>
      <c r="DR12" s="992"/>
      <c r="DS12" s="992"/>
      <c r="DT12" s="992"/>
      <c r="DU12" s="993"/>
      <c r="DV12" s="994"/>
      <c r="DW12" s="995"/>
      <c r="DX12" s="995"/>
      <c r="DY12" s="995"/>
      <c r="DZ12" s="996"/>
      <c r="EA12" s="234"/>
    </row>
    <row r="13" spans="1:131" s="235" customFormat="1" ht="26.25" customHeight="1" x14ac:dyDescent="0.15">
      <c r="A13" s="238">
        <v>7</v>
      </c>
      <c r="B13" s="1032"/>
      <c r="C13" s="1033"/>
      <c r="D13" s="1033"/>
      <c r="E13" s="1033"/>
      <c r="F13" s="1033"/>
      <c r="G13" s="1033"/>
      <c r="H13" s="1033"/>
      <c r="I13" s="1033"/>
      <c r="J13" s="1033"/>
      <c r="K13" s="1033"/>
      <c r="L13" s="1033"/>
      <c r="M13" s="1033"/>
      <c r="N13" s="1033"/>
      <c r="O13" s="1033"/>
      <c r="P13" s="1034"/>
      <c r="Q13" s="1040"/>
      <c r="R13" s="1041"/>
      <c r="S13" s="1041"/>
      <c r="T13" s="1041"/>
      <c r="U13" s="1041"/>
      <c r="V13" s="1041"/>
      <c r="W13" s="1041"/>
      <c r="X13" s="1041"/>
      <c r="Y13" s="1041"/>
      <c r="Z13" s="1041"/>
      <c r="AA13" s="1041"/>
      <c r="AB13" s="1041"/>
      <c r="AC13" s="1041"/>
      <c r="AD13" s="1041"/>
      <c r="AE13" s="1042"/>
      <c r="AF13" s="1037"/>
      <c r="AG13" s="1038"/>
      <c r="AH13" s="1038"/>
      <c r="AI13" s="1038"/>
      <c r="AJ13" s="1039"/>
      <c r="AK13" s="1082"/>
      <c r="AL13" s="1083"/>
      <c r="AM13" s="1083"/>
      <c r="AN13" s="1083"/>
      <c r="AO13" s="1083"/>
      <c r="AP13" s="1083"/>
      <c r="AQ13" s="1083"/>
      <c r="AR13" s="1083"/>
      <c r="AS13" s="1083"/>
      <c r="AT13" s="1083"/>
      <c r="AU13" s="1084"/>
      <c r="AV13" s="1084"/>
      <c r="AW13" s="1084"/>
      <c r="AX13" s="1084"/>
      <c r="AY13" s="1085"/>
      <c r="AZ13" s="232"/>
      <c r="BA13" s="232"/>
      <c r="BB13" s="232"/>
      <c r="BC13" s="232"/>
      <c r="BD13" s="232"/>
      <c r="BE13" s="233"/>
      <c r="BF13" s="233"/>
      <c r="BG13" s="233"/>
      <c r="BH13" s="233"/>
      <c r="BI13" s="233"/>
      <c r="BJ13" s="233"/>
      <c r="BK13" s="233"/>
      <c r="BL13" s="233"/>
      <c r="BM13" s="233"/>
      <c r="BN13" s="233"/>
      <c r="BO13" s="233"/>
      <c r="BP13" s="233"/>
      <c r="BQ13" s="238">
        <v>7</v>
      </c>
      <c r="BR13" s="239"/>
      <c r="BS13" s="994"/>
      <c r="BT13" s="995"/>
      <c r="BU13" s="995"/>
      <c r="BV13" s="995"/>
      <c r="BW13" s="995"/>
      <c r="BX13" s="995"/>
      <c r="BY13" s="995"/>
      <c r="BZ13" s="995"/>
      <c r="CA13" s="995"/>
      <c r="CB13" s="995"/>
      <c r="CC13" s="995"/>
      <c r="CD13" s="995"/>
      <c r="CE13" s="995"/>
      <c r="CF13" s="995"/>
      <c r="CG13" s="1016"/>
      <c r="CH13" s="991"/>
      <c r="CI13" s="992"/>
      <c r="CJ13" s="992"/>
      <c r="CK13" s="992"/>
      <c r="CL13" s="993"/>
      <c r="CM13" s="991"/>
      <c r="CN13" s="992"/>
      <c r="CO13" s="992"/>
      <c r="CP13" s="992"/>
      <c r="CQ13" s="993"/>
      <c r="CR13" s="991"/>
      <c r="CS13" s="992"/>
      <c r="CT13" s="992"/>
      <c r="CU13" s="992"/>
      <c r="CV13" s="993"/>
      <c r="CW13" s="991"/>
      <c r="CX13" s="992"/>
      <c r="CY13" s="992"/>
      <c r="CZ13" s="992"/>
      <c r="DA13" s="993"/>
      <c r="DB13" s="991"/>
      <c r="DC13" s="992"/>
      <c r="DD13" s="992"/>
      <c r="DE13" s="992"/>
      <c r="DF13" s="993"/>
      <c r="DG13" s="991"/>
      <c r="DH13" s="992"/>
      <c r="DI13" s="992"/>
      <c r="DJ13" s="992"/>
      <c r="DK13" s="993"/>
      <c r="DL13" s="991"/>
      <c r="DM13" s="992"/>
      <c r="DN13" s="992"/>
      <c r="DO13" s="992"/>
      <c r="DP13" s="993"/>
      <c r="DQ13" s="991"/>
      <c r="DR13" s="992"/>
      <c r="DS13" s="992"/>
      <c r="DT13" s="992"/>
      <c r="DU13" s="993"/>
      <c r="DV13" s="994"/>
      <c r="DW13" s="995"/>
      <c r="DX13" s="995"/>
      <c r="DY13" s="995"/>
      <c r="DZ13" s="996"/>
      <c r="EA13" s="234"/>
    </row>
    <row r="14" spans="1:131" s="235" customFormat="1" ht="26.25" customHeight="1" x14ac:dyDescent="0.15">
      <c r="A14" s="238">
        <v>8</v>
      </c>
      <c r="B14" s="1032"/>
      <c r="C14" s="1033"/>
      <c r="D14" s="1033"/>
      <c r="E14" s="1033"/>
      <c r="F14" s="1033"/>
      <c r="G14" s="1033"/>
      <c r="H14" s="1033"/>
      <c r="I14" s="1033"/>
      <c r="J14" s="1033"/>
      <c r="K14" s="1033"/>
      <c r="L14" s="1033"/>
      <c r="M14" s="1033"/>
      <c r="N14" s="1033"/>
      <c r="O14" s="1033"/>
      <c r="P14" s="1034"/>
      <c r="Q14" s="1040"/>
      <c r="R14" s="1041"/>
      <c r="S14" s="1041"/>
      <c r="T14" s="1041"/>
      <c r="U14" s="1041"/>
      <c r="V14" s="1041"/>
      <c r="W14" s="1041"/>
      <c r="X14" s="1041"/>
      <c r="Y14" s="1041"/>
      <c r="Z14" s="1041"/>
      <c r="AA14" s="1041"/>
      <c r="AB14" s="1041"/>
      <c r="AC14" s="1041"/>
      <c r="AD14" s="1041"/>
      <c r="AE14" s="1042"/>
      <c r="AF14" s="1037"/>
      <c r="AG14" s="1038"/>
      <c r="AH14" s="1038"/>
      <c r="AI14" s="1038"/>
      <c r="AJ14" s="1039"/>
      <c r="AK14" s="1082"/>
      <c r="AL14" s="1083"/>
      <c r="AM14" s="1083"/>
      <c r="AN14" s="1083"/>
      <c r="AO14" s="1083"/>
      <c r="AP14" s="1083"/>
      <c r="AQ14" s="1083"/>
      <c r="AR14" s="1083"/>
      <c r="AS14" s="1083"/>
      <c r="AT14" s="1083"/>
      <c r="AU14" s="1084"/>
      <c r="AV14" s="1084"/>
      <c r="AW14" s="1084"/>
      <c r="AX14" s="1084"/>
      <c r="AY14" s="1085"/>
      <c r="AZ14" s="232"/>
      <c r="BA14" s="232"/>
      <c r="BB14" s="232"/>
      <c r="BC14" s="232"/>
      <c r="BD14" s="232"/>
      <c r="BE14" s="233"/>
      <c r="BF14" s="233"/>
      <c r="BG14" s="233"/>
      <c r="BH14" s="233"/>
      <c r="BI14" s="233"/>
      <c r="BJ14" s="233"/>
      <c r="BK14" s="233"/>
      <c r="BL14" s="233"/>
      <c r="BM14" s="233"/>
      <c r="BN14" s="233"/>
      <c r="BO14" s="233"/>
      <c r="BP14" s="233"/>
      <c r="BQ14" s="238">
        <v>8</v>
      </c>
      <c r="BR14" s="239"/>
      <c r="BS14" s="994"/>
      <c r="BT14" s="995"/>
      <c r="BU14" s="995"/>
      <c r="BV14" s="995"/>
      <c r="BW14" s="995"/>
      <c r="BX14" s="995"/>
      <c r="BY14" s="995"/>
      <c r="BZ14" s="995"/>
      <c r="CA14" s="995"/>
      <c r="CB14" s="995"/>
      <c r="CC14" s="995"/>
      <c r="CD14" s="995"/>
      <c r="CE14" s="995"/>
      <c r="CF14" s="995"/>
      <c r="CG14" s="1016"/>
      <c r="CH14" s="991"/>
      <c r="CI14" s="992"/>
      <c r="CJ14" s="992"/>
      <c r="CK14" s="992"/>
      <c r="CL14" s="993"/>
      <c r="CM14" s="991"/>
      <c r="CN14" s="992"/>
      <c r="CO14" s="992"/>
      <c r="CP14" s="992"/>
      <c r="CQ14" s="993"/>
      <c r="CR14" s="991"/>
      <c r="CS14" s="992"/>
      <c r="CT14" s="992"/>
      <c r="CU14" s="992"/>
      <c r="CV14" s="993"/>
      <c r="CW14" s="991"/>
      <c r="CX14" s="992"/>
      <c r="CY14" s="992"/>
      <c r="CZ14" s="992"/>
      <c r="DA14" s="993"/>
      <c r="DB14" s="991"/>
      <c r="DC14" s="992"/>
      <c r="DD14" s="992"/>
      <c r="DE14" s="992"/>
      <c r="DF14" s="993"/>
      <c r="DG14" s="991"/>
      <c r="DH14" s="992"/>
      <c r="DI14" s="992"/>
      <c r="DJ14" s="992"/>
      <c r="DK14" s="993"/>
      <c r="DL14" s="991"/>
      <c r="DM14" s="992"/>
      <c r="DN14" s="992"/>
      <c r="DO14" s="992"/>
      <c r="DP14" s="993"/>
      <c r="DQ14" s="991"/>
      <c r="DR14" s="992"/>
      <c r="DS14" s="992"/>
      <c r="DT14" s="992"/>
      <c r="DU14" s="993"/>
      <c r="DV14" s="994"/>
      <c r="DW14" s="995"/>
      <c r="DX14" s="995"/>
      <c r="DY14" s="995"/>
      <c r="DZ14" s="996"/>
      <c r="EA14" s="234"/>
    </row>
    <row r="15" spans="1:131" s="235" customFormat="1" ht="26.25" customHeight="1" x14ac:dyDescent="0.15">
      <c r="A15" s="238">
        <v>9</v>
      </c>
      <c r="B15" s="1032"/>
      <c r="C15" s="1033"/>
      <c r="D15" s="1033"/>
      <c r="E15" s="1033"/>
      <c r="F15" s="1033"/>
      <c r="G15" s="1033"/>
      <c r="H15" s="1033"/>
      <c r="I15" s="1033"/>
      <c r="J15" s="1033"/>
      <c r="K15" s="1033"/>
      <c r="L15" s="1033"/>
      <c r="M15" s="1033"/>
      <c r="N15" s="1033"/>
      <c r="O15" s="1033"/>
      <c r="P15" s="1034"/>
      <c r="Q15" s="1040"/>
      <c r="R15" s="1041"/>
      <c r="S15" s="1041"/>
      <c r="T15" s="1041"/>
      <c r="U15" s="1041"/>
      <c r="V15" s="1041"/>
      <c r="W15" s="1041"/>
      <c r="X15" s="1041"/>
      <c r="Y15" s="1041"/>
      <c r="Z15" s="1041"/>
      <c r="AA15" s="1041"/>
      <c r="AB15" s="1041"/>
      <c r="AC15" s="1041"/>
      <c r="AD15" s="1041"/>
      <c r="AE15" s="1042"/>
      <c r="AF15" s="1037"/>
      <c r="AG15" s="1038"/>
      <c r="AH15" s="1038"/>
      <c r="AI15" s="1038"/>
      <c r="AJ15" s="1039"/>
      <c r="AK15" s="1082"/>
      <c r="AL15" s="1083"/>
      <c r="AM15" s="1083"/>
      <c r="AN15" s="1083"/>
      <c r="AO15" s="1083"/>
      <c r="AP15" s="1083"/>
      <c r="AQ15" s="1083"/>
      <c r="AR15" s="1083"/>
      <c r="AS15" s="1083"/>
      <c r="AT15" s="1083"/>
      <c r="AU15" s="1084"/>
      <c r="AV15" s="1084"/>
      <c r="AW15" s="1084"/>
      <c r="AX15" s="1084"/>
      <c r="AY15" s="1085"/>
      <c r="AZ15" s="232"/>
      <c r="BA15" s="232"/>
      <c r="BB15" s="232"/>
      <c r="BC15" s="232"/>
      <c r="BD15" s="232"/>
      <c r="BE15" s="233"/>
      <c r="BF15" s="233"/>
      <c r="BG15" s="233"/>
      <c r="BH15" s="233"/>
      <c r="BI15" s="233"/>
      <c r="BJ15" s="233"/>
      <c r="BK15" s="233"/>
      <c r="BL15" s="233"/>
      <c r="BM15" s="233"/>
      <c r="BN15" s="233"/>
      <c r="BO15" s="233"/>
      <c r="BP15" s="233"/>
      <c r="BQ15" s="238">
        <v>9</v>
      </c>
      <c r="BR15" s="239"/>
      <c r="BS15" s="994"/>
      <c r="BT15" s="995"/>
      <c r="BU15" s="995"/>
      <c r="BV15" s="995"/>
      <c r="BW15" s="995"/>
      <c r="BX15" s="995"/>
      <c r="BY15" s="995"/>
      <c r="BZ15" s="995"/>
      <c r="CA15" s="995"/>
      <c r="CB15" s="995"/>
      <c r="CC15" s="995"/>
      <c r="CD15" s="995"/>
      <c r="CE15" s="995"/>
      <c r="CF15" s="995"/>
      <c r="CG15" s="1016"/>
      <c r="CH15" s="991"/>
      <c r="CI15" s="992"/>
      <c r="CJ15" s="992"/>
      <c r="CK15" s="992"/>
      <c r="CL15" s="993"/>
      <c r="CM15" s="991"/>
      <c r="CN15" s="992"/>
      <c r="CO15" s="992"/>
      <c r="CP15" s="992"/>
      <c r="CQ15" s="993"/>
      <c r="CR15" s="991"/>
      <c r="CS15" s="992"/>
      <c r="CT15" s="992"/>
      <c r="CU15" s="992"/>
      <c r="CV15" s="993"/>
      <c r="CW15" s="991"/>
      <c r="CX15" s="992"/>
      <c r="CY15" s="992"/>
      <c r="CZ15" s="992"/>
      <c r="DA15" s="993"/>
      <c r="DB15" s="991"/>
      <c r="DC15" s="992"/>
      <c r="DD15" s="992"/>
      <c r="DE15" s="992"/>
      <c r="DF15" s="993"/>
      <c r="DG15" s="991"/>
      <c r="DH15" s="992"/>
      <c r="DI15" s="992"/>
      <c r="DJ15" s="992"/>
      <c r="DK15" s="993"/>
      <c r="DL15" s="991"/>
      <c r="DM15" s="992"/>
      <c r="DN15" s="992"/>
      <c r="DO15" s="992"/>
      <c r="DP15" s="993"/>
      <c r="DQ15" s="991"/>
      <c r="DR15" s="992"/>
      <c r="DS15" s="992"/>
      <c r="DT15" s="992"/>
      <c r="DU15" s="993"/>
      <c r="DV15" s="994"/>
      <c r="DW15" s="995"/>
      <c r="DX15" s="995"/>
      <c r="DY15" s="995"/>
      <c r="DZ15" s="996"/>
      <c r="EA15" s="234"/>
    </row>
    <row r="16" spans="1:131" s="235" customFormat="1" ht="26.25" customHeight="1" x14ac:dyDescent="0.15">
      <c r="A16" s="238">
        <v>10</v>
      </c>
      <c r="B16" s="1032"/>
      <c r="C16" s="1033"/>
      <c r="D16" s="1033"/>
      <c r="E16" s="1033"/>
      <c r="F16" s="1033"/>
      <c r="G16" s="1033"/>
      <c r="H16" s="1033"/>
      <c r="I16" s="1033"/>
      <c r="J16" s="1033"/>
      <c r="K16" s="1033"/>
      <c r="L16" s="1033"/>
      <c r="M16" s="1033"/>
      <c r="N16" s="1033"/>
      <c r="O16" s="1033"/>
      <c r="P16" s="1034"/>
      <c r="Q16" s="1040"/>
      <c r="R16" s="1041"/>
      <c r="S16" s="1041"/>
      <c r="T16" s="1041"/>
      <c r="U16" s="1041"/>
      <c r="V16" s="1041"/>
      <c r="W16" s="1041"/>
      <c r="X16" s="1041"/>
      <c r="Y16" s="1041"/>
      <c r="Z16" s="1041"/>
      <c r="AA16" s="1041"/>
      <c r="AB16" s="1041"/>
      <c r="AC16" s="1041"/>
      <c r="AD16" s="1041"/>
      <c r="AE16" s="1042"/>
      <c r="AF16" s="1037"/>
      <c r="AG16" s="1038"/>
      <c r="AH16" s="1038"/>
      <c r="AI16" s="1038"/>
      <c r="AJ16" s="1039"/>
      <c r="AK16" s="1082"/>
      <c r="AL16" s="1083"/>
      <c r="AM16" s="1083"/>
      <c r="AN16" s="1083"/>
      <c r="AO16" s="1083"/>
      <c r="AP16" s="1083"/>
      <c r="AQ16" s="1083"/>
      <c r="AR16" s="1083"/>
      <c r="AS16" s="1083"/>
      <c r="AT16" s="1083"/>
      <c r="AU16" s="1084"/>
      <c r="AV16" s="1084"/>
      <c r="AW16" s="1084"/>
      <c r="AX16" s="1084"/>
      <c r="AY16" s="1085"/>
      <c r="AZ16" s="232"/>
      <c r="BA16" s="232"/>
      <c r="BB16" s="232"/>
      <c r="BC16" s="232"/>
      <c r="BD16" s="232"/>
      <c r="BE16" s="233"/>
      <c r="BF16" s="233"/>
      <c r="BG16" s="233"/>
      <c r="BH16" s="233"/>
      <c r="BI16" s="233"/>
      <c r="BJ16" s="233"/>
      <c r="BK16" s="233"/>
      <c r="BL16" s="233"/>
      <c r="BM16" s="233"/>
      <c r="BN16" s="233"/>
      <c r="BO16" s="233"/>
      <c r="BP16" s="233"/>
      <c r="BQ16" s="238">
        <v>10</v>
      </c>
      <c r="BR16" s="239"/>
      <c r="BS16" s="994"/>
      <c r="BT16" s="995"/>
      <c r="BU16" s="995"/>
      <c r="BV16" s="995"/>
      <c r="BW16" s="995"/>
      <c r="BX16" s="995"/>
      <c r="BY16" s="995"/>
      <c r="BZ16" s="995"/>
      <c r="CA16" s="995"/>
      <c r="CB16" s="995"/>
      <c r="CC16" s="995"/>
      <c r="CD16" s="995"/>
      <c r="CE16" s="995"/>
      <c r="CF16" s="995"/>
      <c r="CG16" s="1016"/>
      <c r="CH16" s="991"/>
      <c r="CI16" s="992"/>
      <c r="CJ16" s="992"/>
      <c r="CK16" s="992"/>
      <c r="CL16" s="993"/>
      <c r="CM16" s="991"/>
      <c r="CN16" s="992"/>
      <c r="CO16" s="992"/>
      <c r="CP16" s="992"/>
      <c r="CQ16" s="993"/>
      <c r="CR16" s="991"/>
      <c r="CS16" s="992"/>
      <c r="CT16" s="992"/>
      <c r="CU16" s="992"/>
      <c r="CV16" s="993"/>
      <c r="CW16" s="991"/>
      <c r="CX16" s="992"/>
      <c r="CY16" s="992"/>
      <c r="CZ16" s="992"/>
      <c r="DA16" s="993"/>
      <c r="DB16" s="991"/>
      <c r="DC16" s="992"/>
      <c r="DD16" s="992"/>
      <c r="DE16" s="992"/>
      <c r="DF16" s="993"/>
      <c r="DG16" s="991"/>
      <c r="DH16" s="992"/>
      <c r="DI16" s="992"/>
      <c r="DJ16" s="992"/>
      <c r="DK16" s="993"/>
      <c r="DL16" s="991"/>
      <c r="DM16" s="992"/>
      <c r="DN16" s="992"/>
      <c r="DO16" s="992"/>
      <c r="DP16" s="993"/>
      <c r="DQ16" s="991"/>
      <c r="DR16" s="992"/>
      <c r="DS16" s="992"/>
      <c r="DT16" s="992"/>
      <c r="DU16" s="993"/>
      <c r="DV16" s="994"/>
      <c r="DW16" s="995"/>
      <c r="DX16" s="995"/>
      <c r="DY16" s="995"/>
      <c r="DZ16" s="996"/>
      <c r="EA16" s="234"/>
    </row>
    <row r="17" spans="1:131" s="235" customFormat="1" ht="26.25" customHeight="1" x14ac:dyDescent="0.15">
      <c r="A17" s="238">
        <v>11</v>
      </c>
      <c r="B17" s="1032"/>
      <c r="C17" s="1033"/>
      <c r="D17" s="1033"/>
      <c r="E17" s="1033"/>
      <c r="F17" s="1033"/>
      <c r="G17" s="1033"/>
      <c r="H17" s="1033"/>
      <c r="I17" s="1033"/>
      <c r="J17" s="1033"/>
      <c r="K17" s="1033"/>
      <c r="L17" s="1033"/>
      <c r="M17" s="1033"/>
      <c r="N17" s="1033"/>
      <c r="O17" s="1033"/>
      <c r="P17" s="1034"/>
      <c r="Q17" s="1040"/>
      <c r="R17" s="1041"/>
      <c r="S17" s="1041"/>
      <c r="T17" s="1041"/>
      <c r="U17" s="1041"/>
      <c r="V17" s="1041"/>
      <c r="W17" s="1041"/>
      <c r="X17" s="1041"/>
      <c r="Y17" s="1041"/>
      <c r="Z17" s="1041"/>
      <c r="AA17" s="1041"/>
      <c r="AB17" s="1041"/>
      <c r="AC17" s="1041"/>
      <c r="AD17" s="1041"/>
      <c r="AE17" s="1042"/>
      <c r="AF17" s="1037"/>
      <c r="AG17" s="1038"/>
      <c r="AH17" s="1038"/>
      <c r="AI17" s="1038"/>
      <c r="AJ17" s="1039"/>
      <c r="AK17" s="1082"/>
      <c r="AL17" s="1083"/>
      <c r="AM17" s="1083"/>
      <c r="AN17" s="1083"/>
      <c r="AO17" s="1083"/>
      <c r="AP17" s="1083"/>
      <c r="AQ17" s="1083"/>
      <c r="AR17" s="1083"/>
      <c r="AS17" s="1083"/>
      <c r="AT17" s="1083"/>
      <c r="AU17" s="1084"/>
      <c r="AV17" s="1084"/>
      <c r="AW17" s="1084"/>
      <c r="AX17" s="1084"/>
      <c r="AY17" s="1085"/>
      <c r="AZ17" s="232"/>
      <c r="BA17" s="232"/>
      <c r="BB17" s="232"/>
      <c r="BC17" s="232"/>
      <c r="BD17" s="232"/>
      <c r="BE17" s="233"/>
      <c r="BF17" s="233"/>
      <c r="BG17" s="233"/>
      <c r="BH17" s="233"/>
      <c r="BI17" s="233"/>
      <c r="BJ17" s="233"/>
      <c r="BK17" s="233"/>
      <c r="BL17" s="233"/>
      <c r="BM17" s="233"/>
      <c r="BN17" s="233"/>
      <c r="BO17" s="233"/>
      <c r="BP17" s="233"/>
      <c r="BQ17" s="238">
        <v>11</v>
      </c>
      <c r="BR17" s="239"/>
      <c r="BS17" s="994"/>
      <c r="BT17" s="995"/>
      <c r="BU17" s="995"/>
      <c r="BV17" s="995"/>
      <c r="BW17" s="995"/>
      <c r="BX17" s="995"/>
      <c r="BY17" s="995"/>
      <c r="BZ17" s="995"/>
      <c r="CA17" s="995"/>
      <c r="CB17" s="995"/>
      <c r="CC17" s="995"/>
      <c r="CD17" s="995"/>
      <c r="CE17" s="995"/>
      <c r="CF17" s="995"/>
      <c r="CG17" s="1016"/>
      <c r="CH17" s="991"/>
      <c r="CI17" s="992"/>
      <c r="CJ17" s="992"/>
      <c r="CK17" s="992"/>
      <c r="CL17" s="993"/>
      <c r="CM17" s="991"/>
      <c r="CN17" s="992"/>
      <c r="CO17" s="992"/>
      <c r="CP17" s="992"/>
      <c r="CQ17" s="993"/>
      <c r="CR17" s="991"/>
      <c r="CS17" s="992"/>
      <c r="CT17" s="992"/>
      <c r="CU17" s="992"/>
      <c r="CV17" s="993"/>
      <c r="CW17" s="991"/>
      <c r="CX17" s="992"/>
      <c r="CY17" s="992"/>
      <c r="CZ17" s="992"/>
      <c r="DA17" s="993"/>
      <c r="DB17" s="991"/>
      <c r="DC17" s="992"/>
      <c r="DD17" s="992"/>
      <c r="DE17" s="992"/>
      <c r="DF17" s="993"/>
      <c r="DG17" s="991"/>
      <c r="DH17" s="992"/>
      <c r="DI17" s="992"/>
      <c r="DJ17" s="992"/>
      <c r="DK17" s="993"/>
      <c r="DL17" s="991"/>
      <c r="DM17" s="992"/>
      <c r="DN17" s="992"/>
      <c r="DO17" s="992"/>
      <c r="DP17" s="993"/>
      <c r="DQ17" s="991"/>
      <c r="DR17" s="992"/>
      <c r="DS17" s="992"/>
      <c r="DT17" s="992"/>
      <c r="DU17" s="993"/>
      <c r="DV17" s="994"/>
      <c r="DW17" s="995"/>
      <c r="DX17" s="995"/>
      <c r="DY17" s="995"/>
      <c r="DZ17" s="996"/>
      <c r="EA17" s="234"/>
    </row>
    <row r="18" spans="1:131" s="235" customFormat="1" ht="26.25" customHeight="1" x14ac:dyDescent="0.15">
      <c r="A18" s="238">
        <v>12</v>
      </c>
      <c r="B18" s="1032"/>
      <c r="C18" s="1033"/>
      <c r="D18" s="1033"/>
      <c r="E18" s="1033"/>
      <c r="F18" s="1033"/>
      <c r="G18" s="1033"/>
      <c r="H18" s="1033"/>
      <c r="I18" s="1033"/>
      <c r="J18" s="1033"/>
      <c r="K18" s="1033"/>
      <c r="L18" s="1033"/>
      <c r="M18" s="1033"/>
      <c r="N18" s="1033"/>
      <c r="O18" s="1033"/>
      <c r="P18" s="1034"/>
      <c r="Q18" s="1040"/>
      <c r="R18" s="1041"/>
      <c r="S18" s="1041"/>
      <c r="T18" s="1041"/>
      <c r="U18" s="1041"/>
      <c r="V18" s="1041"/>
      <c r="W18" s="1041"/>
      <c r="X18" s="1041"/>
      <c r="Y18" s="1041"/>
      <c r="Z18" s="1041"/>
      <c r="AA18" s="1041"/>
      <c r="AB18" s="1041"/>
      <c r="AC18" s="1041"/>
      <c r="AD18" s="1041"/>
      <c r="AE18" s="1042"/>
      <c r="AF18" s="1037"/>
      <c r="AG18" s="1038"/>
      <c r="AH18" s="1038"/>
      <c r="AI18" s="1038"/>
      <c r="AJ18" s="1039"/>
      <c r="AK18" s="1082"/>
      <c r="AL18" s="1083"/>
      <c r="AM18" s="1083"/>
      <c r="AN18" s="1083"/>
      <c r="AO18" s="1083"/>
      <c r="AP18" s="1083"/>
      <c r="AQ18" s="1083"/>
      <c r="AR18" s="1083"/>
      <c r="AS18" s="1083"/>
      <c r="AT18" s="1083"/>
      <c r="AU18" s="1084"/>
      <c r="AV18" s="1084"/>
      <c r="AW18" s="1084"/>
      <c r="AX18" s="1084"/>
      <c r="AY18" s="1085"/>
      <c r="AZ18" s="232"/>
      <c r="BA18" s="232"/>
      <c r="BB18" s="232"/>
      <c r="BC18" s="232"/>
      <c r="BD18" s="232"/>
      <c r="BE18" s="233"/>
      <c r="BF18" s="233"/>
      <c r="BG18" s="233"/>
      <c r="BH18" s="233"/>
      <c r="BI18" s="233"/>
      <c r="BJ18" s="233"/>
      <c r="BK18" s="233"/>
      <c r="BL18" s="233"/>
      <c r="BM18" s="233"/>
      <c r="BN18" s="233"/>
      <c r="BO18" s="233"/>
      <c r="BP18" s="233"/>
      <c r="BQ18" s="238">
        <v>12</v>
      </c>
      <c r="BR18" s="239"/>
      <c r="BS18" s="994"/>
      <c r="BT18" s="995"/>
      <c r="BU18" s="995"/>
      <c r="BV18" s="995"/>
      <c r="BW18" s="995"/>
      <c r="BX18" s="995"/>
      <c r="BY18" s="995"/>
      <c r="BZ18" s="995"/>
      <c r="CA18" s="995"/>
      <c r="CB18" s="995"/>
      <c r="CC18" s="995"/>
      <c r="CD18" s="995"/>
      <c r="CE18" s="995"/>
      <c r="CF18" s="995"/>
      <c r="CG18" s="1016"/>
      <c r="CH18" s="991"/>
      <c r="CI18" s="992"/>
      <c r="CJ18" s="992"/>
      <c r="CK18" s="992"/>
      <c r="CL18" s="993"/>
      <c r="CM18" s="991"/>
      <c r="CN18" s="992"/>
      <c r="CO18" s="992"/>
      <c r="CP18" s="992"/>
      <c r="CQ18" s="993"/>
      <c r="CR18" s="991"/>
      <c r="CS18" s="992"/>
      <c r="CT18" s="992"/>
      <c r="CU18" s="992"/>
      <c r="CV18" s="993"/>
      <c r="CW18" s="991"/>
      <c r="CX18" s="992"/>
      <c r="CY18" s="992"/>
      <c r="CZ18" s="992"/>
      <c r="DA18" s="993"/>
      <c r="DB18" s="991"/>
      <c r="DC18" s="992"/>
      <c r="DD18" s="992"/>
      <c r="DE18" s="992"/>
      <c r="DF18" s="993"/>
      <c r="DG18" s="991"/>
      <c r="DH18" s="992"/>
      <c r="DI18" s="992"/>
      <c r="DJ18" s="992"/>
      <c r="DK18" s="993"/>
      <c r="DL18" s="991"/>
      <c r="DM18" s="992"/>
      <c r="DN18" s="992"/>
      <c r="DO18" s="992"/>
      <c r="DP18" s="993"/>
      <c r="DQ18" s="991"/>
      <c r="DR18" s="992"/>
      <c r="DS18" s="992"/>
      <c r="DT18" s="992"/>
      <c r="DU18" s="993"/>
      <c r="DV18" s="994"/>
      <c r="DW18" s="995"/>
      <c r="DX18" s="995"/>
      <c r="DY18" s="995"/>
      <c r="DZ18" s="996"/>
      <c r="EA18" s="234"/>
    </row>
    <row r="19" spans="1:131" s="235" customFormat="1" ht="26.25" customHeight="1" x14ac:dyDescent="0.15">
      <c r="A19" s="238">
        <v>13</v>
      </c>
      <c r="B19" s="1032"/>
      <c r="C19" s="1033"/>
      <c r="D19" s="1033"/>
      <c r="E19" s="1033"/>
      <c r="F19" s="1033"/>
      <c r="G19" s="1033"/>
      <c r="H19" s="1033"/>
      <c r="I19" s="1033"/>
      <c r="J19" s="1033"/>
      <c r="K19" s="1033"/>
      <c r="L19" s="1033"/>
      <c r="M19" s="1033"/>
      <c r="N19" s="1033"/>
      <c r="O19" s="1033"/>
      <c r="P19" s="1034"/>
      <c r="Q19" s="1040"/>
      <c r="R19" s="1041"/>
      <c r="S19" s="1041"/>
      <c r="T19" s="1041"/>
      <c r="U19" s="1041"/>
      <c r="V19" s="1041"/>
      <c r="W19" s="1041"/>
      <c r="X19" s="1041"/>
      <c r="Y19" s="1041"/>
      <c r="Z19" s="1041"/>
      <c r="AA19" s="1041"/>
      <c r="AB19" s="1041"/>
      <c r="AC19" s="1041"/>
      <c r="AD19" s="1041"/>
      <c r="AE19" s="1042"/>
      <c r="AF19" s="1037"/>
      <c r="AG19" s="1038"/>
      <c r="AH19" s="1038"/>
      <c r="AI19" s="1038"/>
      <c r="AJ19" s="1039"/>
      <c r="AK19" s="1082"/>
      <c r="AL19" s="1083"/>
      <c r="AM19" s="1083"/>
      <c r="AN19" s="1083"/>
      <c r="AO19" s="1083"/>
      <c r="AP19" s="1083"/>
      <c r="AQ19" s="1083"/>
      <c r="AR19" s="1083"/>
      <c r="AS19" s="1083"/>
      <c r="AT19" s="1083"/>
      <c r="AU19" s="1084"/>
      <c r="AV19" s="1084"/>
      <c r="AW19" s="1084"/>
      <c r="AX19" s="1084"/>
      <c r="AY19" s="1085"/>
      <c r="AZ19" s="232"/>
      <c r="BA19" s="232"/>
      <c r="BB19" s="232"/>
      <c r="BC19" s="232"/>
      <c r="BD19" s="232"/>
      <c r="BE19" s="233"/>
      <c r="BF19" s="233"/>
      <c r="BG19" s="233"/>
      <c r="BH19" s="233"/>
      <c r="BI19" s="233"/>
      <c r="BJ19" s="233"/>
      <c r="BK19" s="233"/>
      <c r="BL19" s="233"/>
      <c r="BM19" s="233"/>
      <c r="BN19" s="233"/>
      <c r="BO19" s="233"/>
      <c r="BP19" s="233"/>
      <c r="BQ19" s="238">
        <v>13</v>
      </c>
      <c r="BR19" s="239"/>
      <c r="BS19" s="994"/>
      <c r="BT19" s="995"/>
      <c r="BU19" s="995"/>
      <c r="BV19" s="995"/>
      <c r="BW19" s="995"/>
      <c r="BX19" s="995"/>
      <c r="BY19" s="995"/>
      <c r="BZ19" s="995"/>
      <c r="CA19" s="995"/>
      <c r="CB19" s="995"/>
      <c r="CC19" s="995"/>
      <c r="CD19" s="995"/>
      <c r="CE19" s="995"/>
      <c r="CF19" s="995"/>
      <c r="CG19" s="1016"/>
      <c r="CH19" s="991"/>
      <c r="CI19" s="992"/>
      <c r="CJ19" s="992"/>
      <c r="CK19" s="992"/>
      <c r="CL19" s="993"/>
      <c r="CM19" s="991"/>
      <c r="CN19" s="992"/>
      <c r="CO19" s="992"/>
      <c r="CP19" s="992"/>
      <c r="CQ19" s="993"/>
      <c r="CR19" s="991"/>
      <c r="CS19" s="992"/>
      <c r="CT19" s="992"/>
      <c r="CU19" s="992"/>
      <c r="CV19" s="993"/>
      <c r="CW19" s="991"/>
      <c r="CX19" s="992"/>
      <c r="CY19" s="992"/>
      <c r="CZ19" s="992"/>
      <c r="DA19" s="993"/>
      <c r="DB19" s="991"/>
      <c r="DC19" s="992"/>
      <c r="DD19" s="992"/>
      <c r="DE19" s="992"/>
      <c r="DF19" s="993"/>
      <c r="DG19" s="991"/>
      <c r="DH19" s="992"/>
      <c r="DI19" s="992"/>
      <c r="DJ19" s="992"/>
      <c r="DK19" s="993"/>
      <c r="DL19" s="991"/>
      <c r="DM19" s="992"/>
      <c r="DN19" s="992"/>
      <c r="DO19" s="992"/>
      <c r="DP19" s="993"/>
      <c r="DQ19" s="991"/>
      <c r="DR19" s="992"/>
      <c r="DS19" s="992"/>
      <c r="DT19" s="992"/>
      <c r="DU19" s="993"/>
      <c r="DV19" s="994"/>
      <c r="DW19" s="995"/>
      <c r="DX19" s="995"/>
      <c r="DY19" s="995"/>
      <c r="DZ19" s="996"/>
      <c r="EA19" s="234"/>
    </row>
    <row r="20" spans="1:131" s="235" customFormat="1" ht="26.25" customHeight="1" x14ac:dyDescent="0.15">
      <c r="A20" s="238">
        <v>14</v>
      </c>
      <c r="B20" s="1032"/>
      <c r="C20" s="1033"/>
      <c r="D20" s="1033"/>
      <c r="E20" s="1033"/>
      <c r="F20" s="1033"/>
      <c r="G20" s="1033"/>
      <c r="H20" s="1033"/>
      <c r="I20" s="1033"/>
      <c r="J20" s="1033"/>
      <c r="K20" s="1033"/>
      <c r="L20" s="1033"/>
      <c r="M20" s="1033"/>
      <c r="N20" s="1033"/>
      <c r="O20" s="1033"/>
      <c r="P20" s="1034"/>
      <c r="Q20" s="1040"/>
      <c r="R20" s="1041"/>
      <c r="S20" s="1041"/>
      <c r="T20" s="1041"/>
      <c r="U20" s="1041"/>
      <c r="V20" s="1041"/>
      <c r="W20" s="1041"/>
      <c r="X20" s="1041"/>
      <c r="Y20" s="1041"/>
      <c r="Z20" s="1041"/>
      <c r="AA20" s="1041"/>
      <c r="AB20" s="1041"/>
      <c r="AC20" s="1041"/>
      <c r="AD20" s="1041"/>
      <c r="AE20" s="1042"/>
      <c r="AF20" s="1037"/>
      <c r="AG20" s="1038"/>
      <c r="AH20" s="1038"/>
      <c r="AI20" s="1038"/>
      <c r="AJ20" s="1039"/>
      <c r="AK20" s="1082"/>
      <c r="AL20" s="1083"/>
      <c r="AM20" s="1083"/>
      <c r="AN20" s="1083"/>
      <c r="AO20" s="1083"/>
      <c r="AP20" s="1083"/>
      <c r="AQ20" s="1083"/>
      <c r="AR20" s="1083"/>
      <c r="AS20" s="1083"/>
      <c r="AT20" s="1083"/>
      <c r="AU20" s="1084"/>
      <c r="AV20" s="1084"/>
      <c r="AW20" s="1084"/>
      <c r="AX20" s="1084"/>
      <c r="AY20" s="1085"/>
      <c r="AZ20" s="232"/>
      <c r="BA20" s="232"/>
      <c r="BB20" s="232"/>
      <c r="BC20" s="232"/>
      <c r="BD20" s="232"/>
      <c r="BE20" s="233"/>
      <c r="BF20" s="233"/>
      <c r="BG20" s="233"/>
      <c r="BH20" s="233"/>
      <c r="BI20" s="233"/>
      <c r="BJ20" s="233"/>
      <c r="BK20" s="233"/>
      <c r="BL20" s="233"/>
      <c r="BM20" s="233"/>
      <c r="BN20" s="233"/>
      <c r="BO20" s="233"/>
      <c r="BP20" s="233"/>
      <c r="BQ20" s="238">
        <v>14</v>
      </c>
      <c r="BR20" s="239"/>
      <c r="BS20" s="994"/>
      <c r="BT20" s="995"/>
      <c r="BU20" s="995"/>
      <c r="BV20" s="995"/>
      <c r="BW20" s="995"/>
      <c r="BX20" s="995"/>
      <c r="BY20" s="995"/>
      <c r="BZ20" s="995"/>
      <c r="CA20" s="995"/>
      <c r="CB20" s="995"/>
      <c r="CC20" s="995"/>
      <c r="CD20" s="995"/>
      <c r="CE20" s="995"/>
      <c r="CF20" s="995"/>
      <c r="CG20" s="1016"/>
      <c r="CH20" s="991"/>
      <c r="CI20" s="992"/>
      <c r="CJ20" s="992"/>
      <c r="CK20" s="992"/>
      <c r="CL20" s="993"/>
      <c r="CM20" s="991"/>
      <c r="CN20" s="992"/>
      <c r="CO20" s="992"/>
      <c r="CP20" s="992"/>
      <c r="CQ20" s="993"/>
      <c r="CR20" s="991"/>
      <c r="CS20" s="992"/>
      <c r="CT20" s="992"/>
      <c r="CU20" s="992"/>
      <c r="CV20" s="993"/>
      <c r="CW20" s="991"/>
      <c r="CX20" s="992"/>
      <c r="CY20" s="992"/>
      <c r="CZ20" s="992"/>
      <c r="DA20" s="993"/>
      <c r="DB20" s="991"/>
      <c r="DC20" s="992"/>
      <c r="DD20" s="992"/>
      <c r="DE20" s="992"/>
      <c r="DF20" s="993"/>
      <c r="DG20" s="991"/>
      <c r="DH20" s="992"/>
      <c r="DI20" s="992"/>
      <c r="DJ20" s="992"/>
      <c r="DK20" s="993"/>
      <c r="DL20" s="991"/>
      <c r="DM20" s="992"/>
      <c r="DN20" s="992"/>
      <c r="DO20" s="992"/>
      <c r="DP20" s="993"/>
      <c r="DQ20" s="991"/>
      <c r="DR20" s="992"/>
      <c r="DS20" s="992"/>
      <c r="DT20" s="992"/>
      <c r="DU20" s="993"/>
      <c r="DV20" s="994"/>
      <c r="DW20" s="995"/>
      <c r="DX20" s="995"/>
      <c r="DY20" s="995"/>
      <c r="DZ20" s="996"/>
      <c r="EA20" s="234"/>
    </row>
    <row r="21" spans="1:131" s="235" customFormat="1" ht="26.25" customHeight="1" thickBot="1" x14ac:dyDescent="0.2">
      <c r="A21" s="238">
        <v>15</v>
      </c>
      <c r="B21" s="1032"/>
      <c r="C21" s="1033"/>
      <c r="D21" s="1033"/>
      <c r="E21" s="1033"/>
      <c r="F21" s="1033"/>
      <c r="G21" s="1033"/>
      <c r="H21" s="1033"/>
      <c r="I21" s="1033"/>
      <c r="J21" s="1033"/>
      <c r="K21" s="1033"/>
      <c r="L21" s="1033"/>
      <c r="M21" s="1033"/>
      <c r="N21" s="1033"/>
      <c r="O21" s="1033"/>
      <c r="P21" s="1034"/>
      <c r="Q21" s="1040"/>
      <c r="R21" s="1041"/>
      <c r="S21" s="1041"/>
      <c r="T21" s="1041"/>
      <c r="U21" s="1041"/>
      <c r="V21" s="1041"/>
      <c r="W21" s="1041"/>
      <c r="X21" s="1041"/>
      <c r="Y21" s="1041"/>
      <c r="Z21" s="1041"/>
      <c r="AA21" s="1041"/>
      <c r="AB21" s="1041"/>
      <c r="AC21" s="1041"/>
      <c r="AD21" s="1041"/>
      <c r="AE21" s="1042"/>
      <c r="AF21" s="1037"/>
      <c r="AG21" s="1038"/>
      <c r="AH21" s="1038"/>
      <c r="AI21" s="1038"/>
      <c r="AJ21" s="1039"/>
      <c r="AK21" s="1082"/>
      <c r="AL21" s="1083"/>
      <c r="AM21" s="1083"/>
      <c r="AN21" s="1083"/>
      <c r="AO21" s="1083"/>
      <c r="AP21" s="1083"/>
      <c r="AQ21" s="1083"/>
      <c r="AR21" s="1083"/>
      <c r="AS21" s="1083"/>
      <c r="AT21" s="1083"/>
      <c r="AU21" s="1084"/>
      <c r="AV21" s="1084"/>
      <c r="AW21" s="1084"/>
      <c r="AX21" s="1084"/>
      <c r="AY21" s="1085"/>
      <c r="AZ21" s="232"/>
      <c r="BA21" s="232"/>
      <c r="BB21" s="232"/>
      <c r="BC21" s="232"/>
      <c r="BD21" s="232"/>
      <c r="BE21" s="233"/>
      <c r="BF21" s="233"/>
      <c r="BG21" s="233"/>
      <c r="BH21" s="233"/>
      <c r="BI21" s="233"/>
      <c r="BJ21" s="233"/>
      <c r="BK21" s="233"/>
      <c r="BL21" s="233"/>
      <c r="BM21" s="233"/>
      <c r="BN21" s="233"/>
      <c r="BO21" s="233"/>
      <c r="BP21" s="233"/>
      <c r="BQ21" s="238">
        <v>15</v>
      </c>
      <c r="BR21" s="239"/>
      <c r="BS21" s="994"/>
      <c r="BT21" s="995"/>
      <c r="BU21" s="995"/>
      <c r="BV21" s="995"/>
      <c r="BW21" s="995"/>
      <c r="BX21" s="995"/>
      <c r="BY21" s="995"/>
      <c r="BZ21" s="995"/>
      <c r="CA21" s="995"/>
      <c r="CB21" s="995"/>
      <c r="CC21" s="995"/>
      <c r="CD21" s="995"/>
      <c r="CE21" s="995"/>
      <c r="CF21" s="995"/>
      <c r="CG21" s="1016"/>
      <c r="CH21" s="991"/>
      <c r="CI21" s="992"/>
      <c r="CJ21" s="992"/>
      <c r="CK21" s="992"/>
      <c r="CL21" s="993"/>
      <c r="CM21" s="991"/>
      <c r="CN21" s="992"/>
      <c r="CO21" s="992"/>
      <c r="CP21" s="992"/>
      <c r="CQ21" s="993"/>
      <c r="CR21" s="991"/>
      <c r="CS21" s="992"/>
      <c r="CT21" s="992"/>
      <c r="CU21" s="992"/>
      <c r="CV21" s="993"/>
      <c r="CW21" s="991"/>
      <c r="CX21" s="992"/>
      <c r="CY21" s="992"/>
      <c r="CZ21" s="992"/>
      <c r="DA21" s="993"/>
      <c r="DB21" s="991"/>
      <c r="DC21" s="992"/>
      <c r="DD21" s="992"/>
      <c r="DE21" s="992"/>
      <c r="DF21" s="993"/>
      <c r="DG21" s="991"/>
      <c r="DH21" s="992"/>
      <c r="DI21" s="992"/>
      <c r="DJ21" s="992"/>
      <c r="DK21" s="993"/>
      <c r="DL21" s="991"/>
      <c r="DM21" s="992"/>
      <c r="DN21" s="992"/>
      <c r="DO21" s="992"/>
      <c r="DP21" s="993"/>
      <c r="DQ21" s="991"/>
      <c r="DR21" s="992"/>
      <c r="DS21" s="992"/>
      <c r="DT21" s="992"/>
      <c r="DU21" s="993"/>
      <c r="DV21" s="994"/>
      <c r="DW21" s="995"/>
      <c r="DX21" s="995"/>
      <c r="DY21" s="995"/>
      <c r="DZ21" s="996"/>
      <c r="EA21" s="234"/>
    </row>
    <row r="22" spans="1:131" s="235" customFormat="1" ht="26.25" customHeight="1" x14ac:dyDescent="0.15">
      <c r="A22" s="238">
        <v>16</v>
      </c>
      <c r="B22" s="1032"/>
      <c r="C22" s="1033"/>
      <c r="D22" s="1033"/>
      <c r="E22" s="1033"/>
      <c r="F22" s="1033"/>
      <c r="G22" s="1033"/>
      <c r="H22" s="1033"/>
      <c r="I22" s="1033"/>
      <c r="J22" s="1033"/>
      <c r="K22" s="1033"/>
      <c r="L22" s="1033"/>
      <c r="M22" s="1033"/>
      <c r="N22" s="1033"/>
      <c r="O22" s="1033"/>
      <c r="P22" s="1034"/>
      <c r="Q22" s="1075"/>
      <c r="R22" s="1076"/>
      <c r="S22" s="1076"/>
      <c r="T22" s="1076"/>
      <c r="U22" s="1076"/>
      <c r="V22" s="1076"/>
      <c r="W22" s="1076"/>
      <c r="X22" s="1076"/>
      <c r="Y22" s="1076"/>
      <c r="Z22" s="1076"/>
      <c r="AA22" s="1076"/>
      <c r="AB22" s="1076"/>
      <c r="AC22" s="1076"/>
      <c r="AD22" s="1076"/>
      <c r="AE22" s="1077"/>
      <c r="AF22" s="1037"/>
      <c r="AG22" s="1038"/>
      <c r="AH22" s="1038"/>
      <c r="AI22" s="1038"/>
      <c r="AJ22" s="1039"/>
      <c r="AK22" s="1078"/>
      <c r="AL22" s="1079"/>
      <c r="AM22" s="1079"/>
      <c r="AN22" s="1079"/>
      <c r="AO22" s="1079"/>
      <c r="AP22" s="1079"/>
      <c r="AQ22" s="1079"/>
      <c r="AR22" s="1079"/>
      <c r="AS22" s="1079"/>
      <c r="AT22" s="1079"/>
      <c r="AU22" s="1080"/>
      <c r="AV22" s="1080"/>
      <c r="AW22" s="1080"/>
      <c r="AX22" s="1080"/>
      <c r="AY22" s="1081"/>
      <c r="AZ22" s="1030" t="s">
        <v>395</v>
      </c>
      <c r="BA22" s="1030"/>
      <c r="BB22" s="1030"/>
      <c r="BC22" s="1030"/>
      <c r="BD22" s="1031"/>
      <c r="BE22" s="233"/>
      <c r="BF22" s="233"/>
      <c r="BG22" s="233"/>
      <c r="BH22" s="233"/>
      <c r="BI22" s="233"/>
      <c r="BJ22" s="233"/>
      <c r="BK22" s="233"/>
      <c r="BL22" s="233"/>
      <c r="BM22" s="233"/>
      <c r="BN22" s="233"/>
      <c r="BO22" s="233"/>
      <c r="BP22" s="233"/>
      <c r="BQ22" s="238">
        <v>16</v>
      </c>
      <c r="BR22" s="239"/>
      <c r="BS22" s="994"/>
      <c r="BT22" s="995"/>
      <c r="BU22" s="995"/>
      <c r="BV22" s="995"/>
      <c r="BW22" s="995"/>
      <c r="BX22" s="995"/>
      <c r="BY22" s="995"/>
      <c r="BZ22" s="995"/>
      <c r="CA22" s="995"/>
      <c r="CB22" s="995"/>
      <c r="CC22" s="995"/>
      <c r="CD22" s="995"/>
      <c r="CE22" s="995"/>
      <c r="CF22" s="995"/>
      <c r="CG22" s="1016"/>
      <c r="CH22" s="991"/>
      <c r="CI22" s="992"/>
      <c r="CJ22" s="992"/>
      <c r="CK22" s="992"/>
      <c r="CL22" s="993"/>
      <c r="CM22" s="991"/>
      <c r="CN22" s="992"/>
      <c r="CO22" s="992"/>
      <c r="CP22" s="992"/>
      <c r="CQ22" s="993"/>
      <c r="CR22" s="991"/>
      <c r="CS22" s="992"/>
      <c r="CT22" s="992"/>
      <c r="CU22" s="992"/>
      <c r="CV22" s="993"/>
      <c r="CW22" s="991"/>
      <c r="CX22" s="992"/>
      <c r="CY22" s="992"/>
      <c r="CZ22" s="992"/>
      <c r="DA22" s="993"/>
      <c r="DB22" s="991"/>
      <c r="DC22" s="992"/>
      <c r="DD22" s="992"/>
      <c r="DE22" s="992"/>
      <c r="DF22" s="993"/>
      <c r="DG22" s="991"/>
      <c r="DH22" s="992"/>
      <c r="DI22" s="992"/>
      <c r="DJ22" s="992"/>
      <c r="DK22" s="993"/>
      <c r="DL22" s="991"/>
      <c r="DM22" s="992"/>
      <c r="DN22" s="992"/>
      <c r="DO22" s="992"/>
      <c r="DP22" s="993"/>
      <c r="DQ22" s="991"/>
      <c r="DR22" s="992"/>
      <c r="DS22" s="992"/>
      <c r="DT22" s="992"/>
      <c r="DU22" s="993"/>
      <c r="DV22" s="994"/>
      <c r="DW22" s="995"/>
      <c r="DX22" s="995"/>
      <c r="DY22" s="995"/>
      <c r="DZ22" s="996"/>
      <c r="EA22" s="234"/>
    </row>
    <row r="23" spans="1:131" s="235" customFormat="1" ht="26.25" customHeight="1" thickBot="1" x14ac:dyDescent="0.2">
      <c r="A23" s="240" t="s">
        <v>396</v>
      </c>
      <c r="B23" s="937" t="s">
        <v>397</v>
      </c>
      <c r="C23" s="938"/>
      <c r="D23" s="938"/>
      <c r="E23" s="938"/>
      <c r="F23" s="938"/>
      <c r="G23" s="938"/>
      <c r="H23" s="938"/>
      <c r="I23" s="938"/>
      <c r="J23" s="938"/>
      <c r="K23" s="938"/>
      <c r="L23" s="938"/>
      <c r="M23" s="938"/>
      <c r="N23" s="938"/>
      <c r="O23" s="938"/>
      <c r="P23" s="948"/>
      <c r="Q23" s="1069">
        <v>38660</v>
      </c>
      <c r="R23" s="1063"/>
      <c r="S23" s="1063"/>
      <c r="T23" s="1063"/>
      <c r="U23" s="1063"/>
      <c r="V23" s="1063">
        <v>37319</v>
      </c>
      <c r="W23" s="1063"/>
      <c r="X23" s="1063"/>
      <c r="Y23" s="1063"/>
      <c r="Z23" s="1063"/>
      <c r="AA23" s="1063">
        <v>1341</v>
      </c>
      <c r="AB23" s="1063"/>
      <c r="AC23" s="1063"/>
      <c r="AD23" s="1063"/>
      <c r="AE23" s="1070"/>
      <c r="AF23" s="1071">
        <v>1036</v>
      </c>
      <c r="AG23" s="1063"/>
      <c r="AH23" s="1063"/>
      <c r="AI23" s="1063"/>
      <c r="AJ23" s="1072"/>
      <c r="AK23" s="1073"/>
      <c r="AL23" s="1074"/>
      <c r="AM23" s="1074"/>
      <c r="AN23" s="1074"/>
      <c r="AO23" s="1074"/>
      <c r="AP23" s="1063">
        <v>28746</v>
      </c>
      <c r="AQ23" s="1063"/>
      <c r="AR23" s="1063"/>
      <c r="AS23" s="1063"/>
      <c r="AT23" s="1063"/>
      <c r="AU23" s="1064"/>
      <c r="AV23" s="1064"/>
      <c r="AW23" s="1064"/>
      <c r="AX23" s="1064"/>
      <c r="AY23" s="1065"/>
      <c r="AZ23" s="1066" t="s">
        <v>130</v>
      </c>
      <c r="BA23" s="1067"/>
      <c r="BB23" s="1067"/>
      <c r="BC23" s="1067"/>
      <c r="BD23" s="1068"/>
      <c r="BE23" s="233"/>
      <c r="BF23" s="233"/>
      <c r="BG23" s="233"/>
      <c r="BH23" s="233"/>
      <c r="BI23" s="233"/>
      <c r="BJ23" s="233"/>
      <c r="BK23" s="233"/>
      <c r="BL23" s="233"/>
      <c r="BM23" s="233"/>
      <c r="BN23" s="233"/>
      <c r="BO23" s="233"/>
      <c r="BP23" s="233"/>
      <c r="BQ23" s="238">
        <v>17</v>
      </c>
      <c r="BR23" s="239"/>
      <c r="BS23" s="994"/>
      <c r="BT23" s="995"/>
      <c r="BU23" s="995"/>
      <c r="BV23" s="995"/>
      <c r="BW23" s="995"/>
      <c r="BX23" s="995"/>
      <c r="BY23" s="995"/>
      <c r="BZ23" s="995"/>
      <c r="CA23" s="995"/>
      <c r="CB23" s="995"/>
      <c r="CC23" s="995"/>
      <c r="CD23" s="995"/>
      <c r="CE23" s="995"/>
      <c r="CF23" s="995"/>
      <c r="CG23" s="1016"/>
      <c r="CH23" s="991"/>
      <c r="CI23" s="992"/>
      <c r="CJ23" s="992"/>
      <c r="CK23" s="992"/>
      <c r="CL23" s="993"/>
      <c r="CM23" s="991"/>
      <c r="CN23" s="992"/>
      <c r="CO23" s="992"/>
      <c r="CP23" s="992"/>
      <c r="CQ23" s="993"/>
      <c r="CR23" s="991"/>
      <c r="CS23" s="992"/>
      <c r="CT23" s="992"/>
      <c r="CU23" s="992"/>
      <c r="CV23" s="993"/>
      <c r="CW23" s="991"/>
      <c r="CX23" s="992"/>
      <c r="CY23" s="992"/>
      <c r="CZ23" s="992"/>
      <c r="DA23" s="993"/>
      <c r="DB23" s="991"/>
      <c r="DC23" s="992"/>
      <c r="DD23" s="992"/>
      <c r="DE23" s="992"/>
      <c r="DF23" s="993"/>
      <c r="DG23" s="991"/>
      <c r="DH23" s="992"/>
      <c r="DI23" s="992"/>
      <c r="DJ23" s="992"/>
      <c r="DK23" s="993"/>
      <c r="DL23" s="991"/>
      <c r="DM23" s="992"/>
      <c r="DN23" s="992"/>
      <c r="DO23" s="992"/>
      <c r="DP23" s="993"/>
      <c r="DQ23" s="991"/>
      <c r="DR23" s="992"/>
      <c r="DS23" s="992"/>
      <c r="DT23" s="992"/>
      <c r="DU23" s="993"/>
      <c r="DV23" s="994"/>
      <c r="DW23" s="995"/>
      <c r="DX23" s="995"/>
      <c r="DY23" s="995"/>
      <c r="DZ23" s="996"/>
      <c r="EA23" s="234"/>
    </row>
    <row r="24" spans="1:131" s="235" customFormat="1" ht="26.25" customHeight="1" x14ac:dyDescent="0.15">
      <c r="A24" s="1062" t="s">
        <v>398</v>
      </c>
      <c r="B24" s="1062"/>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2"/>
      <c r="AC24" s="1062"/>
      <c r="AD24" s="1062"/>
      <c r="AE24" s="1062"/>
      <c r="AF24" s="1062"/>
      <c r="AG24" s="1062"/>
      <c r="AH24" s="1062"/>
      <c r="AI24" s="1062"/>
      <c r="AJ24" s="1062"/>
      <c r="AK24" s="1062"/>
      <c r="AL24" s="1062"/>
      <c r="AM24" s="1062"/>
      <c r="AN24" s="1062"/>
      <c r="AO24" s="1062"/>
      <c r="AP24" s="1062"/>
      <c r="AQ24" s="1062"/>
      <c r="AR24" s="1062"/>
      <c r="AS24" s="1062"/>
      <c r="AT24" s="1062"/>
      <c r="AU24" s="1062"/>
      <c r="AV24" s="1062"/>
      <c r="AW24" s="1062"/>
      <c r="AX24" s="1062"/>
      <c r="AY24" s="1062"/>
      <c r="AZ24" s="232"/>
      <c r="BA24" s="232"/>
      <c r="BB24" s="232"/>
      <c r="BC24" s="232"/>
      <c r="BD24" s="232"/>
      <c r="BE24" s="233"/>
      <c r="BF24" s="233"/>
      <c r="BG24" s="233"/>
      <c r="BH24" s="233"/>
      <c r="BI24" s="233"/>
      <c r="BJ24" s="233"/>
      <c r="BK24" s="233"/>
      <c r="BL24" s="233"/>
      <c r="BM24" s="233"/>
      <c r="BN24" s="233"/>
      <c r="BO24" s="233"/>
      <c r="BP24" s="233"/>
      <c r="BQ24" s="238">
        <v>18</v>
      </c>
      <c r="BR24" s="239"/>
      <c r="BS24" s="994"/>
      <c r="BT24" s="995"/>
      <c r="BU24" s="995"/>
      <c r="BV24" s="995"/>
      <c r="BW24" s="995"/>
      <c r="BX24" s="995"/>
      <c r="BY24" s="995"/>
      <c r="BZ24" s="995"/>
      <c r="CA24" s="995"/>
      <c r="CB24" s="995"/>
      <c r="CC24" s="995"/>
      <c r="CD24" s="995"/>
      <c r="CE24" s="995"/>
      <c r="CF24" s="995"/>
      <c r="CG24" s="1016"/>
      <c r="CH24" s="991"/>
      <c r="CI24" s="992"/>
      <c r="CJ24" s="992"/>
      <c r="CK24" s="992"/>
      <c r="CL24" s="993"/>
      <c r="CM24" s="991"/>
      <c r="CN24" s="992"/>
      <c r="CO24" s="992"/>
      <c r="CP24" s="992"/>
      <c r="CQ24" s="993"/>
      <c r="CR24" s="991"/>
      <c r="CS24" s="992"/>
      <c r="CT24" s="992"/>
      <c r="CU24" s="992"/>
      <c r="CV24" s="993"/>
      <c r="CW24" s="991"/>
      <c r="CX24" s="992"/>
      <c r="CY24" s="992"/>
      <c r="CZ24" s="992"/>
      <c r="DA24" s="993"/>
      <c r="DB24" s="991"/>
      <c r="DC24" s="992"/>
      <c r="DD24" s="992"/>
      <c r="DE24" s="992"/>
      <c r="DF24" s="993"/>
      <c r="DG24" s="991"/>
      <c r="DH24" s="992"/>
      <c r="DI24" s="992"/>
      <c r="DJ24" s="992"/>
      <c r="DK24" s="993"/>
      <c r="DL24" s="991"/>
      <c r="DM24" s="992"/>
      <c r="DN24" s="992"/>
      <c r="DO24" s="992"/>
      <c r="DP24" s="993"/>
      <c r="DQ24" s="991"/>
      <c r="DR24" s="992"/>
      <c r="DS24" s="992"/>
      <c r="DT24" s="992"/>
      <c r="DU24" s="993"/>
      <c r="DV24" s="994"/>
      <c r="DW24" s="995"/>
      <c r="DX24" s="995"/>
      <c r="DY24" s="995"/>
      <c r="DZ24" s="996"/>
      <c r="EA24" s="234"/>
    </row>
    <row r="25" spans="1:131" ht="26.25" customHeight="1" thickBot="1" x14ac:dyDescent="0.2">
      <c r="A25" s="1061" t="s">
        <v>399</v>
      </c>
      <c r="B25" s="1061"/>
      <c r="C25" s="1061"/>
      <c r="D25" s="1061"/>
      <c r="E25" s="1061"/>
      <c r="F25" s="1061"/>
      <c r="G25" s="1061"/>
      <c r="H25" s="1061"/>
      <c r="I25" s="1061"/>
      <c r="J25" s="1061"/>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061"/>
      <c r="AJ25" s="1061"/>
      <c r="AK25" s="1061"/>
      <c r="AL25" s="1061"/>
      <c r="AM25" s="1061"/>
      <c r="AN25" s="1061"/>
      <c r="AO25" s="1061"/>
      <c r="AP25" s="1061"/>
      <c r="AQ25" s="1061"/>
      <c r="AR25" s="1061"/>
      <c r="AS25" s="1061"/>
      <c r="AT25" s="1061"/>
      <c r="AU25" s="1061"/>
      <c r="AV25" s="1061"/>
      <c r="AW25" s="1061"/>
      <c r="AX25" s="1061"/>
      <c r="AY25" s="1061"/>
      <c r="AZ25" s="1061"/>
      <c r="BA25" s="1061"/>
      <c r="BB25" s="1061"/>
      <c r="BC25" s="1061"/>
      <c r="BD25" s="1061"/>
      <c r="BE25" s="1061"/>
      <c r="BF25" s="1061"/>
      <c r="BG25" s="1061"/>
      <c r="BH25" s="1061"/>
      <c r="BI25" s="1061"/>
      <c r="BJ25" s="232"/>
      <c r="BK25" s="232"/>
      <c r="BL25" s="232"/>
      <c r="BM25" s="232"/>
      <c r="BN25" s="232"/>
      <c r="BO25" s="241"/>
      <c r="BP25" s="241"/>
      <c r="BQ25" s="238">
        <v>19</v>
      </c>
      <c r="BR25" s="239"/>
      <c r="BS25" s="994"/>
      <c r="BT25" s="995"/>
      <c r="BU25" s="995"/>
      <c r="BV25" s="995"/>
      <c r="BW25" s="995"/>
      <c r="BX25" s="995"/>
      <c r="BY25" s="995"/>
      <c r="BZ25" s="995"/>
      <c r="CA25" s="995"/>
      <c r="CB25" s="995"/>
      <c r="CC25" s="995"/>
      <c r="CD25" s="995"/>
      <c r="CE25" s="995"/>
      <c r="CF25" s="995"/>
      <c r="CG25" s="1016"/>
      <c r="CH25" s="991"/>
      <c r="CI25" s="992"/>
      <c r="CJ25" s="992"/>
      <c r="CK25" s="992"/>
      <c r="CL25" s="993"/>
      <c r="CM25" s="991"/>
      <c r="CN25" s="992"/>
      <c r="CO25" s="992"/>
      <c r="CP25" s="992"/>
      <c r="CQ25" s="993"/>
      <c r="CR25" s="991"/>
      <c r="CS25" s="992"/>
      <c r="CT25" s="992"/>
      <c r="CU25" s="992"/>
      <c r="CV25" s="993"/>
      <c r="CW25" s="991"/>
      <c r="CX25" s="992"/>
      <c r="CY25" s="992"/>
      <c r="CZ25" s="992"/>
      <c r="DA25" s="993"/>
      <c r="DB25" s="991"/>
      <c r="DC25" s="992"/>
      <c r="DD25" s="992"/>
      <c r="DE25" s="992"/>
      <c r="DF25" s="993"/>
      <c r="DG25" s="991"/>
      <c r="DH25" s="992"/>
      <c r="DI25" s="992"/>
      <c r="DJ25" s="992"/>
      <c r="DK25" s="993"/>
      <c r="DL25" s="991"/>
      <c r="DM25" s="992"/>
      <c r="DN25" s="992"/>
      <c r="DO25" s="992"/>
      <c r="DP25" s="993"/>
      <c r="DQ25" s="991"/>
      <c r="DR25" s="992"/>
      <c r="DS25" s="992"/>
      <c r="DT25" s="992"/>
      <c r="DU25" s="993"/>
      <c r="DV25" s="994"/>
      <c r="DW25" s="995"/>
      <c r="DX25" s="995"/>
      <c r="DY25" s="995"/>
      <c r="DZ25" s="996"/>
      <c r="EA25" s="230"/>
    </row>
    <row r="26" spans="1:131" ht="26.25" customHeight="1" x14ac:dyDescent="0.15">
      <c r="A26" s="997" t="s">
        <v>376</v>
      </c>
      <c r="B26" s="998"/>
      <c r="C26" s="998"/>
      <c r="D26" s="998"/>
      <c r="E26" s="998"/>
      <c r="F26" s="998"/>
      <c r="G26" s="998"/>
      <c r="H26" s="998"/>
      <c r="I26" s="998"/>
      <c r="J26" s="998"/>
      <c r="K26" s="998"/>
      <c r="L26" s="998"/>
      <c r="M26" s="998"/>
      <c r="N26" s="998"/>
      <c r="O26" s="998"/>
      <c r="P26" s="999"/>
      <c r="Q26" s="1003" t="s">
        <v>400</v>
      </c>
      <c r="R26" s="1004"/>
      <c r="S26" s="1004"/>
      <c r="T26" s="1004"/>
      <c r="U26" s="1005"/>
      <c r="V26" s="1003" t="s">
        <v>401</v>
      </c>
      <c r="W26" s="1004"/>
      <c r="X26" s="1004"/>
      <c r="Y26" s="1004"/>
      <c r="Z26" s="1005"/>
      <c r="AA26" s="1003" t="s">
        <v>402</v>
      </c>
      <c r="AB26" s="1004"/>
      <c r="AC26" s="1004"/>
      <c r="AD26" s="1004"/>
      <c r="AE26" s="1004"/>
      <c r="AF26" s="1057" t="s">
        <v>403</v>
      </c>
      <c r="AG26" s="1010"/>
      <c r="AH26" s="1010"/>
      <c r="AI26" s="1010"/>
      <c r="AJ26" s="1058"/>
      <c r="AK26" s="1004" t="s">
        <v>404</v>
      </c>
      <c r="AL26" s="1004"/>
      <c r="AM26" s="1004"/>
      <c r="AN26" s="1004"/>
      <c r="AO26" s="1005"/>
      <c r="AP26" s="1003" t="s">
        <v>405</v>
      </c>
      <c r="AQ26" s="1004"/>
      <c r="AR26" s="1004"/>
      <c r="AS26" s="1004"/>
      <c r="AT26" s="1005"/>
      <c r="AU26" s="1003" t="s">
        <v>406</v>
      </c>
      <c r="AV26" s="1004"/>
      <c r="AW26" s="1004"/>
      <c r="AX26" s="1004"/>
      <c r="AY26" s="1005"/>
      <c r="AZ26" s="1003" t="s">
        <v>407</v>
      </c>
      <c r="BA26" s="1004"/>
      <c r="BB26" s="1004"/>
      <c r="BC26" s="1004"/>
      <c r="BD26" s="1005"/>
      <c r="BE26" s="1003" t="s">
        <v>383</v>
      </c>
      <c r="BF26" s="1004"/>
      <c r="BG26" s="1004"/>
      <c r="BH26" s="1004"/>
      <c r="BI26" s="1017"/>
      <c r="BJ26" s="232"/>
      <c r="BK26" s="232"/>
      <c r="BL26" s="232"/>
      <c r="BM26" s="232"/>
      <c r="BN26" s="232"/>
      <c r="BO26" s="241"/>
      <c r="BP26" s="241"/>
      <c r="BQ26" s="238">
        <v>20</v>
      </c>
      <c r="BR26" s="239"/>
      <c r="BS26" s="994"/>
      <c r="BT26" s="995"/>
      <c r="BU26" s="995"/>
      <c r="BV26" s="995"/>
      <c r="BW26" s="995"/>
      <c r="BX26" s="995"/>
      <c r="BY26" s="995"/>
      <c r="BZ26" s="995"/>
      <c r="CA26" s="995"/>
      <c r="CB26" s="995"/>
      <c r="CC26" s="995"/>
      <c r="CD26" s="995"/>
      <c r="CE26" s="995"/>
      <c r="CF26" s="995"/>
      <c r="CG26" s="1016"/>
      <c r="CH26" s="991"/>
      <c r="CI26" s="992"/>
      <c r="CJ26" s="992"/>
      <c r="CK26" s="992"/>
      <c r="CL26" s="993"/>
      <c r="CM26" s="991"/>
      <c r="CN26" s="992"/>
      <c r="CO26" s="992"/>
      <c r="CP26" s="992"/>
      <c r="CQ26" s="993"/>
      <c r="CR26" s="991"/>
      <c r="CS26" s="992"/>
      <c r="CT26" s="992"/>
      <c r="CU26" s="992"/>
      <c r="CV26" s="993"/>
      <c r="CW26" s="991"/>
      <c r="CX26" s="992"/>
      <c r="CY26" s="992"/>
      <c r="CZ26" s="992"/>
      <c r="DA26" s="993"/>
      <c r="DB26" s="991"/>
      <c r="DC26" s="992"/>
      <c r="DD26" s="992"/>
      <c r="DE26" s="992"/>
      <c r="DF26" s="993"/>
      <c r="DG26" s="991"/>
      <c r="DH26" s="992"/>
      <c r="DI26" s="992"/>
      <c r="DJ26" s="992"/>
      <c r="DK26" s="993"/>
      <c r="DL26" s="991"/>
      <c r="DM26" s="992"/>
      <c r="DN26" s="992"/>
      <c r="DO26" s="992"/>
      <c r="DP26" s="993"/>
      <c r="DQ26" s="991"/>
      <c r="DR26" s="992"/>
      <c r="DS26" s="992"/>
      <c r="DT26" s="992"/>
      <c r="DU26" s="993"/>
      <c r="DV26" s="994"/>
      <c r="DW26" s="995"/>
      <c r="DX26" s="995"/>
      <c r="DY26" s="995"/>
      <c r="DZ26" s="996"/>
      <c r="EA26" s="230"/>
    </row>
    <row r="27" spans="1:131" ht="26.25" customHeight="1" thickBot="1" x14ac:dyDescent="0.2">
      <c r="A27" s="1000"/>
      <c r="B27" s="1001"/>
      <c r="C27" s="1001"/>
      <c r="D27" s="1001"/>
      <c r="E27" s="1001"/>
      <c r="F27" s="1001"/>
      <c r="G27" s="1001"/>
      <c r="H27" s="1001"/>
      <c r="I27" s="1001"/>
      <c r="J27" s="1001"/>
      <c r="K27" s="1001"/>
      <c r="L27" s="1001"/>
      <c r="M27" s="1001"/>
      <c r="N27" s="1001"/>
      <c r="O27" s="1001"/>
      <c r="P27" s="1002"/>
      <c r="Q27" s="1006"/>
      <c r="R27" s="1007"/>
      <c r="S27" s="1007"/>
      <c r="T27" s="1007"/>
      <c r="U27" s="1008"/>
      <c r="V27" s="1006"/>
      <c r="W27" s="1007"/>
      <c r="X27" s="1007"/>
      <c r="Y27" s="1007"/>
      <c r="Z27" s="1008"/>
      <c r="AA27" s="1006"/>
      <c r="AB27" s="1007"/>
      <c r="AC27" s="1007"/>
      <c r="AD27" s="1007"/>
      <c r="AE27" s="1007"/>
      <c r="AF27" s="1059"/>
      <c r="AG27" s="1013"/>
      <c r="AH27" s="1013"/>
      <c r="AI27" s="1013"/>
      <c r="AJ27" s="1060"/>
      <c r="AK27" s="1007"/>
      <c r="AL27" s="1007"/>
      <c r="AM27" s="1007"/>
      <c r="AN27" s="1007"/>
      <c r="AO27" s="1008"/>
      <c r="AP27" s="1006"/>
      <c r="AQ27" s="1007"/>
      <c r="AR27" s="1007"/>
      <c r="AS27" s="1007"/>
      <c r="AT27" s="1008"/>
      <c r="AU27" s="1006"/>
      <c r="AV27" s="1007"/>
      <c r="AW27" s="1007"/>
      <c r="AX27" s="1007"/>
      <c r="AY27" s="1008"/>
      <c r="AZ27" s="1006"/>
      <c r="BA27" s="1007"/>
      <c r="BB27" s="1007"/>
      <c r="BC27" s="1007"/>
      <c r="BD27" s="1008"/>
      <c r="BE27" s="1006"/>
      <c r="BF27" s="1007"/>
      <c r="BG27" s="1007"/>
      <c r="BH27" s="1007"/>
      <c r="BI27" s="1018"/>
      <c r="BJ27" s="232"/>
      <c r="BK27" s="232"/>
      <c r="BL27" s="232"/>
      <c r="BM27" s="232"/>
      <c r="BN27" s="232"/>
      <c r="BO27" s="241"/>
      <c r="BP27" s="241"/>
      <c r="BQ27" s="238">
        <v>21</v>
      </c>
      <c r="BR27" s="239"/>
      <c r="BS27" s="994"/>
      <c r="BT27" s="995"/>
      <c r="BU27" s="995"/>
      <c r="BV27" s="995"/>
      <c r="BW27" s="995"/>
      <c r="BX27" s="995"/>
      <c r="BY27" s="995"/>
      <c r="BZ27" s="995"/>
      <c r="CA27" s="995"/>
      <c r="CB27" s="995"/>
      <c r="CC27" s="995"/>
      <c r="CD27" s="995"/>
      <c r="CE27" s="995"/>
      <c r="CF27" s="995"/>
      <c r="CG27" s="1016"/>
      <c r="CH27" s="991"/>
      <c r="CI27" s="992"/>
      <c r="CJ27" s="992"/>
      <c r="CK27" s="992"/>
      <c r="CL27" s="993"/>
      <c r="CM27" s="991"/>
      <c r="CN27" s="992"/>
      <c r="CO27" s="992"/>
      <c r="CP27" s="992"/>
      <c r="CQ27" s="993"/>
      <c r="CR27" s="991"/>
      <c r="CS27" s="992"/>
      <c r="CT27" s="992"/>
      <c r="CU27" s="992"/>
      <c r="CV27" s="993"/>
      <c r="CW27" s="991"/>
      <c r="CX27" s="992"/>
      <c r="CY27" s="992"/>
      <c r="CZ27" s="992"/>
      <c r="DA27" s="993"/>
      <c r="DB27" s="991"/>
      <c r="DC27" s="992"/>
      <c r="DD27" s="992"/>
      <c r="DE27" s="992"/>
      <c r="DF27" s="993"/>
      <c r="DG27" s="991"/>
      <c r="DH27" s="992"/>
      <c r="DI27" s="992"/>
      <c r="DJ27" s="992"/>
      <c r="DK27" s="993"/>
      <c r="DL27" s="991"/>
      <c r="DM27" s="992"/>
      <c r="DN27" s="992"/>
      <c r="DO27" s="992"/>
      <c r="DP27" s="993"/>
      <c r="DQ27" s="991"/>
      <c r="DR27" s="992"/>
      <c r="DS27" s="992"/>
      <c r="DT27" s="992"/>
      <c r="DU27" s="993"/>
      <c r="DV27" s="994"/>
      <c r="DW27" s="995"/>
      <c r="DX27" s="995"/>
      <c r="DY27" s="995"/>
      <c r="DZ27" s="996"/>
      <c r="EA27" s="230"/>
    </row>
    <row r="28" spans="1:131" ht="26.25" customHeight="1" thickTop="1" x14ac:dyDescent="0.15">
      <c r="A28" s="242">
        <v>1</v>
      </c>
      <c r="B28" s="1049" t="s">
        <v>408</v>
      </c>
      <c r="C28" s="1050"/>
      <c r="D28" s="1050"/>
      <c r="E28" s="1050"/>
      <c r="F28" s="1050"/>
      <c r="G28" s="1050"/>
      <c r="H28" s="1050"/>
      <c r="I28" s="1050"/>
      <c r="J28" s="1050"/>
      <c r="K28" s="1050"/>
      <c r="L28" s="1050"/>
      <c r="M28" s="1050"/>
      <c r="N28" s="1050"/>
      <c r="O28" s="1050"/>
      <c r="P28" s="1051"/>
      <c r="Q28" s="1052">
        <v>7053</v>
      </c>
      <c r="R28" s="1053"/>
      <c r="S28" s="1053"/>
      <c r="T28" s="1053"/>
      <c r="U28" s="1053"/>
      <c r="V28" s="1053">
        <v>6999</v>
      </c>
      <c r="W28" s="1053"/>
      <c r="X28" s="1053"/>
      <c r="Y28" s="1053"/>
      <c r="Z28" s="1053"/>
      <c r="AA28" s="1053">
        <v>54</v>
      </c>
      <c r="AB28" s="1053"/>
      <c r="AC28" s="1053"/>
      <c r="AD28" s="1053"/>
      <c r="AE28" s="1054"/>
      <c r="AF28" s="1055">
        <v>54</v>
      </c>
      <c r="AG28" s="1053"/>
      <c r="AH28" s="1053"/>
      <c r="AI28" s="1053"/>
      <c r="AJ28" s="1056"/>
      <c r="AK28" s="1044">
        <v>560</v>
      </c>
      <c r="AL28" s="1045"/>
      <c r="AM28" s="1045"/>
      <c r="AN28" s="1045"/>
      <c r="AO28" s="1045"/>
      <c r="AP28" s="1045" t="s">
        <v>589</v>
      </c>
      <c r="AQ28" s="1045"/>
      <c r="AR28" s="1045"/>
      <c r="AS28" s="1045"/>
      <c r="AT28" s="1045"/>
      <c r="AU28" s="1045" t="s">
        <v>589</v>
      </c>
      <c r="AV28" s="1045"/>
      <c r="AW28" s="1045"/>
      <c r="AX28" s="1045"/>
      <c r="AY28" s="1045"/>
      <c r="AZ28" s="1046" t="s">
        <v>589</v>
      </c>
      <c r="BA28" s="1046"/>
      <c r="BB28" s="1046"/>
      <c r="BC28" s="1046"/>
      <c r="BD28" s="1046"/>
      <c r="BE28" s="1047"/>
      <c r="BF28" s="1047"/>
      <c r="BG28" s="1047"/>
      <c r="BH28" s="1047"/>
      <c r="BI28" s="1048"/>
      <c r="BJ28" s="232"/>
      <c r="BK28" s="232"/>
      <c r="BL28" s="232"/>
      <c r="BM28" s="232"/>
      <c r="BN28" s="232"/>
      <c r="BO28" s="241"/>
      <c r="BP28" s="241"/>
      <c r="BQ28" s="238">
        <v>22</v>
      </c>
      <c r="BR28" s="239"/>
      <c r="BS28" s="994"/>
      <c r="BT28" s="995"/>
      <c r="BU28" s="995"/>
      <c r="BV28" s="995"/>
      <c r="BW28" s="995"/>
      <c r="BX28" s="995"/>
      <c r="BY28" s="995"/>
      <c r="BZ28" s="995"/>
      <c r="CA28" s="995"/>
      <c r="CB28" s="995"/>
      <c r="CC28" s="995"/>
      <c r="CD28" s="995"/>
      <c r="CE28" s="995"/>
      <c r="CF28" s="995"/>
      <c r="CG28" s="1016"/>
      <c r="CH28" s="991"/>
      <c r="CI28" s="992"/>
      <c r="CJ28" s="992"/>
      <c r="CK28" s="992"/>
      <c r="CL28" s="993"/>
      <c r="CM28" s="991"/>
      <c r="CN28" s="992"/>
      <c r="CO28" s="992"/>
      <c r="CP28" s="992"/>
      <c r="CQ28" s="993"/>
      <c r="CR28" s="991"/>
      <c r="CS28" s="992"/>
      <c r="CT28" s="992"/>
      <c r="CU28" s="992"/>
      <c r="CV28" s="993"/>
      <c r="CW28" s="991"/>
      <c r="CX28" s="992"/>
      <c r="CY28" s="992"/>
      <c r="CZ28" s="992"/>
      <c r="DA28" s="993"/>
      <c r="DB28" s="991"/>
      <c r="DC28" s="992"/>
      <c r="DD28" s="992"/>
      <c r="DE28" s="992"/>
      <c r="DF28" s="993"/>
      <c r="DG28" s="991"/>
      <c r="DH28" s="992"/>
      <c r="DI28" s="992"/>
      <c r="DJ28" s="992"/>
      <c r="DK28" s="993"/>
      <c r="DL28" s="991"/>
      <c r="DM28" s="992"/>
      <c r="DN28" s="992"/>
      <c r="DO28" s="992"/>
      <c r="DP28" s="993"/>
      <c r="DQ28" s="991"/>
      <c r="DR28" s="992"/>
      <c r="DS28" s="992"/>
      <c r="DT28" s="992"/>
      <c r="DU28" s="993"/>
      <c r="DV28" s="994"/>
      <c r="DW28" s="995"/>
      <c r="DX28" s="995"/>
      <c r="DY28" s="995"/>
      <c r="DZ28" s="996"/>
      <c r="EA28" s="230"/>
    </row>
    <row r="29" spans="1:131" ht="26.25" customHeight="1" x14ac:dyDescent="0.15">
      <c r="A29" s="242">
        <v>2</v>
      </c>
      <c r="B29" s="1032" t="s">
        <v>409</v>
      </c>
      <c r="C29" s="1033"/>
      <c r="D29" s="1033"/>
      <c r="E29" s="1033"/>
      <c r="F29" s="1033"/>
      <c r="G29" s="1033"/>
      <c r="H29" s="1033"/>
      <c r="I29" s="1033"/>
      <c r="J29" s="1033"/>
      <c r="K29" s="1033"/>
      <c r="L29" s="1033"/>
      <c r="M29" s="1033"/>
      <c r="N29" s="1033"/>
      <c r="O29" s="1033"/>
      <c r="P29" s="1034"/>
      <c r="Q29" s="1040">
        <v>280</v>
      </c>
      <c r="R29" s="1041"/>
      <c r="S29" s="1041"/>
      <c r="T29" s="1041"/>
      <c r="U29" s="1041"/>
      <c r="V29" s="1041">
        <v>257</v>
      </c>
      <c r="W29" s="1041"/>
      <c r="X29" s="1041"/>
      <c r="Y29" s="1041"/>
      <c r="Z29" s="1041"/>
      <c r="AA29" s="1041">
        <v>23</v>
      </c>
      <c r="AB29" s="1041"/>
      <c r="AC29" s="1041"/>
      <c r="AD29" s="1041"/>
      <c r="AE29" s="1042"/>
      <c r="AF29" s="1037">
        <v>23</v>
      </c>
      <c r="AG29" s="1038"/>
      <c r="AH29" s="1038"/>
      <c r="AI29" s="1038"/>
      <c r="AJ29" s="1039"/>
      <c r="AK29" s="980">
        <v>0</v>
      </c>
      <c r="AL29" s="971"/>
      <c r="AM29" s="971"/>
      <c r="AN29" s="971"/>
      <c r="AO29" s="971"/>
      <c r="AP29" s="971" t="s">
        <v>589</v>
      </c>
      <c r="AQ29" s="971"/>
      <c r="AR29" s="971"/>
      <c r="AS29" s="971"/>
      <c r="AT29" s="971"/>
      <c r="AU29" s="971" t="s">
        <v>589</v>
      </c>
      <c r="AV29" s="971"/>
      <c r="AW29" s="971"/>
      <c r="AX29" s="971"/>
      <c r="AY29" s="971"/>
      <c r="AZ29" s="1043" t="s">
        <v>589</v>
      </c>
      <c r="BA29" s="1043"/>
      <c r="BB29" s="1043"/>
      <c r="BC29" s="1043"/>
      <c r="BD29" s="1043"/>
      <c r="BE29" s="972"/>
      <c r="BF29" s="972"/>
      <c r="BG29" s="972"/>
      <c r="BH29" s="972"/>
      <c r="BI29" s="973"/>
      <c r="BJ29" s="232"/>
      <c r="BK29" s="232"/>
      <c r="BL29" s="232"/>
      <c r="BM29" s="232"/>
      <c r="BN29" s="232"/>
      <c r="BO29" s="241"/>
      <c r="BP29" s="241"/>
      <c r="BQ29" s="238">
        <v>23</v>
      </c>
      <c r="BR29" s="239"/>
      <c r="BS29" s="994"/>
      <c r="BT29" s="995"/>
      <c r="BU29" s="995"/>
      <c r="BV29" s="995"/>
      <c r="BW29" s="995"/>
      <c r="BX29" s="995"/>
      <c r="BY29" s="995"/>
      <c r="BZ29" s="995"/>
      <c r="CA29" s="995"/>
      <c r="CB29" s="995"/>
      <c r="CC29" s="995"/>
      <c r="CD29" s="995"/>
      <c r="CE29" s="995"/>
      <c r="CF29" s="995"/>
      <c r="CG29" s="1016"/>
      <c r="CH29" s="991"/>
      <c r="CI29" s="992"/>
      <c r="CJ29" s="992"/>
      <c r="CK29" s="992"/>
      <c r="CL29" s="993"/>
      <c r="CM29" s="991"/>
      <c r="CN29" s="992"/>
      <c r="CO29" s="992"/>
      <c r="CP29" s="992"/>
      <c r="CQ29" s="993"/>
      <c r="CR29" s="991"/>
      <c r="CS29" s="992"/>
      <c r="CT29" s="992"/>
      <c r="CU29" s="992"/>
      <c r="CV29" s="993"/>
      <c r="CW29" s="991"/>
      <c r="CX29" s="992"/>
      <c r="CY29" s="992"/>
      <c r="CZ29" s="992"/>
      <c r="DA29" s="993"/>
      <c r="DB29" s="991"/>
      <c r="DC29" s="992"/>
      <c r="DD29" s="992"/>
      <c r="DE29" s="992"/>
      <c r="DF29" s="993"/>
      <c r="DG29" s="991"/>
      <c r="DH29" s="992"/>
      <c r="DI29" s="992"/>
      <c r="DJ29" s="992"/>
      <c r="DK29" s="993"/>
      <c r="DL29" s="991"/>
      <c r="DM29" s="992"/>
      <c r="DN29" s="992"/>
      <c r="DO29" s="992"/>
      <c r="DP29" s="993"/>
      <c r="DQ29" s="991"/>
      <c r="DR29" s="992"/>
      <c r="DS29" s="992"/>
      <c r="DT29" s="992"/>
      <c r="DU29" s="993"/>
      <c r="DV29" s="994"/>
      <c r="DW29" s="995"/>
      <c r="DX29" s="995"/>
      <c r="DY29" s="995"/>
      <c r="DZ29" s="996"/>
      <c r="EA29" s="230"/>
    </row>
    <row r="30" spans="1:131" ht="26.25" customHeight="1" x14ac:dyDescent="0.15">
      <c r="A30" s="242">
        <v>3</v>
      </c>
      <c r="B30" s="1032" t="s">
        <v>410</v>
      </c>
      <c r="C30" s="1033"/>
      <c r="D30" s="1033"/>
      <c r="E30" s="1033"/>
      <c r="F30" s="1033"/>
      <c r="G30" s="1033"/>
      <c r="H30" s="1033"/>
      <c r="I30" s="1033"/>
      <c r="J30" s="1033"/>
      <c r="K30" s="1033"/>
      <c r="L30" s="1033"/>
      <c r="M30" s="1033"/>
      <c r="N30" s="1033"/>
      <c r="O30" s="1033"/>
      <c r="P30" s="1034"/>
      <c r="Q30" s="1040">
        <v>1017</v>
      </c>
      <c r="R30" s="1041"/>
      <c r="S30" s="1041"/>
      <c r="T30" s="1041"/>
      <c r="U30" s="1041"/>
      <c r="V30" s="1041">
        <v>986</v>
      </c>
      <c r="W30" s="1041"/>
      <c r="X30" s="1041"/>
      <c r="Y30" s="1041"/>
      <c r="Z30" s="1041"/>
      <c r="AA30" s="1041">
        <v>32</v>
      </c>
      <c r="AB30" s="1041"/>
      <c r="AC30" s="1041"/>
      <c r="AD30" s="1041"/>
      <c r="AE30" s="1042"/>
      <c r="AF30" s="1037">
        <v>32</v>
      </c>
      <c r="AG30" s="1038"/>
      <c r="AH30" s="1038"/>
      <c r="AI30" s="1038"/>
      <c r="AJ30" s="1039"/>
      <c r="AK30" s="980">
        <v>262</v>
      </c>
      <c r="AL30" s="971"/>
      <c r="AM30" s="971"/>
      <c r="AN30" s="971"/>
      <c r="AO30" s="971"/>
      <c r="AP30" s="971" t="s">
        <v>589</v>
      </c>
      <c r="AQ30" s="971"/>
      <c r="AR30" s="971"/>
      <c r="AS30" s="971"/>
      <c r="AT30" s="971"/>
      <c r="AU30" s="971" t="s">
        <v>589</v>
      </c>
      <c r="AV30" s="971"/>
      <c r="AW30" s="971"/>
      <c r="AX30" s="971"/>
      <c r="AY30" s="971"/>
      <c r="AZ30" s="1043" t="s">
        <v>589</v>
      </c>
      <c r="BA30" s="1043"/>
      <c r="BB30" s="1043"/>
      <c r="BC30" s="1043"/>
      <c r="BD30" s="1043"/>
      <c r="BE30" s="972"/>
      <c r="BF30" s="972"/>
      <c r="BG30" s="972"/>
      <c r="BH30" s="972"/>
      <c r="BI30" s="973"/>
      <c r="BJ30" s="232"/>
      <c r="BK30" s="232"/>
      <c r="BL30" s="232"/>
      <c r="BM30" s="232"/>
      <c r="BN30" s="232"/>
      <c r="BO30" s="241"/>
      <c r="BP30" s="241"/>
      <c r="BQ30" s="238">
        <v>24</v>
      </c>
      <c r="BR30" s="239"/>
      <c r="BS30" s="994"/>
      <c r="BT30" s="995"/>
      <c r="BU30" s="995"/>
      <c r="BV30" s="995"/>
      <c r="BW30" s="995"/>
      <c r="BX30" s="995"/>
      <c r="BY30" s="995"/>
      <c r="BZ30" s="995"/>
      <c r="CA30" s="995"/>
      <c r="CB30" s="995"/>
      <c r="CC30" s="995"/>
      <c r="CD30" s="995"/>
      <c r="CE30" s="995"/>
      <c r="CF30" s="995"/>
      <c r="CG30" s="1016"/>
      <c r="CH30" s="991"/>
      <c r="CI30" s="992"/>
      <c r="CJ30" s="992"/>
      <c r="CK30" s="992"/>
      <c r="CL30" s="993"/>
      <c r="CM30" s="991"/>
      <c r="CN30" s="992"/>
      <c r="CO30" s="992"/>
      <c r="CP30" s="992"/>
      <c r="CQ30" s="993"/>
      <c r="CR30" s="991"/>
      <c r="CS30" s="992"/>
      <c r="CT30" s="992"/>
      <c r="CU30" s="992"/>
      <c r="CV30" s="993"/>
      <c r="CW30" s="991"/>
      <c r="CX30" s="992"/>
      <c r="CY30" s="992"/>
      <c r="CZ30" s="992"/>
      <c r="DA30" s="993"/>
      <c r="DB30" s="991"/>
      <c r="DC30" s="992"/>
      <c r="DD30" s="992"/>
      <c r="DE30" s="992"/>
      <c r="DF30" s="993"/>
      <c r="DG30" s="991"/>
      <c r="DH30" s="992"/>
      <c r="DI30" s="992"/>
      <c r="DJ30" s="992"/>
      <c r="DK30" s="993"/>
      <c r="DL30" s="991"/>
      <c r="DM30" s="992"/>
      <c r="DN30" s="992"/>
      <c r="DO30" s="992"/>
      <c r="DP30" s="993"/>
      <c r="DQ30" s="991"/>
      <c r="DR30" s="992"/>
      <c r="DS30" s="992"/>
      <c r="DT30" s="992"/>
      <c r="DU30" s="993"/>
      <c r="DV30" s="994"/>
      <c r="DW30" s="995"/>
      <c r="DX30" s="995"/>
      <c r="DY30" s="995"/>
      <c r="DZ30" s="996"/>
      <c r="EA30" s="230"/>
    </row>
    <row r="31" spans="1:131" ht="26.25" customHeight="1" x14ac:dyDescent="0.15">
      <c r="A31" s="242">
        <v>4</v>
      </c>
      <c r="B31" s="1032" t="s">
        <v>411</v>
      </c>
      <c r="C31" s="1033"/>
      <c r="D31" s="1033"/>
      <c r="E31" s="1033"/>
      <c r="F31" s="1033"/>
      <c r="G31" s="1033"/>
      <c r="H31" s="1033"/>
      <c r="I31" s="1033"/>
      <c r="J31" s="1033"/>
      <c r="K31" s="1033"/>
      <c r="L31" s="1033"/>
      <c r="M31" s="1033"/>
      <c r="N31" s="1033"/>
      <c r="O31" s="1033"/>
      <c r="P31" s="1034"/>
      <c r="Q31" s="1040">
        <v>6093</v>
      </c>
      <c r="R31" s="1041"/>
      <c r="S31" s="1041"/>
      <c r="T31" s="1041"/>
      <c r="U31" s="1041"/>
      <c r="V31" s="1041">
        <v>5883</v>
      </c>
      <c r="W31" s="1041"/>
      <c r="X31" s="1041"/>
      <c r="Y31" s="1041"/>
      <c r="Z31" s="1041"/>
      <c r="AA31" s="1041">
        <v>210</v>
      </c>
      <c r="AB31" s="1041"/>
      <c r="AC31" s="1041"/>
      <c r="AD31" s="1041"/>
      <c r="AE31" s="1042"/>
      <c r="AF31" s="1037">
        <v>210</v>
      </c>
      <c r="AG31" s="1038"/>
      <c r="AH31" s="1038"/>
      <c r="AI31" s="1038"/>
      <c r="AJ31" s="1039"/>
      <c r="AK31" s="980">
        <v>938</v>
      </c>
      <c r="AL31" s="971"/>
      <c r="AM31" s="971"/>
      <c r="AN31" s="971"/>
      <c r="AO31" s="971"/>
      <c r="AP31" s="971" t="s">
        <v>589</v>
      </c>
      <c r="AQ31" s="971"/>
      <c r="AR31" s="971"/>
      <c r="AS31" s="971"/>
      <c r="AT31" s="971"/>
      <c r="AU31" s="971" t="s">
        <v>589</v>
      </c>
      <c r="AV31" s="971"/>
      <c r="AW31" s="971"/>
      <c r="AX31" s="971"/>
      <c r="AY31" s="971"/>
      <c r="AZ31" s="1043" t="s">
        <v>589</v>
      </c>
      <c r="BA31" s="1043"/>
      <c r="BB31" s="1043"/>
      <c r="BC31" s="1043"/>
      <c r="BD31" s="1043"/>
      <c r="BE31" s="972"/>
      <c r="BF31" s="972"/>
      <c r="BG31" s="972"/>
      <c r="BH31" s="972"/>
      <c r="BI31" s="973"/>
      <c r="BJ31" s="232"/>
      <c r="BK31" s="232"/>
      <c r="BL31" s="232"/>
      <c r="BM31" s="232"/>
      <c r="BN31" s="232"/>
      <c r="BO31" s="241"/>
      <c r="BP31" s="241"/>
      <c r="BQ31" s="238">
        <v>25</v>
      </c>
      <c r="BR31" s="239"/>
      <c r="BS31" s="994"/>
      <c r="BT31" s="995"/>
      <c r="BU31" s="995"/>
      <c r="BV31" s="995"/>
      <c r="BW31" s="995"/>
      <c r="BX31" s="995"/>
      <c r="BY31" s="995"/>
      <c r="BZ31" s="995"/>
      <c r="CA31" s="995"/>
      <c r="CB31" s="995"/>
      <c r="CC31" s="995"/>
      <c r="CD31" s="995"/>
      <c r="CE31" s="995"/>
      <c r="CF31" s="995"/>
      <c r="CG31" s="1016"/>
      <c r="CH31" s="991"/>
      <c r="CI31" s="992"/>
      <c r="CJ31" s="992"/>
      <c r="CK31" s="992"/>
      <c r="CL31" s="993"/>
      <c r="CM31" s="991"/>
      <c r="CN31" s="992"/>
      <c r="CO31" s="992"/>
      <c r="CP31" s="992"/>
      <c r="CQ31" s="993"/>
      <c r="CR31" s="991"/>
      <c r="CS31" s="992"/>
      <c r="CT31" s="992"/>
      <c r="CU31" s="992"/>
      <c r="CV31" s="993"/>
      <c r="CW31" s="991"/>
      <c r="CX31" s="992"/>
      <c r="CY31" s="992"/>
      <c r="CZ31" s="992"/>
      <c r="DA31" s="993"/>
      <c r="DB31" s="991"/>
      <c r="DC31" s="992"/>
      <c r="DD31" s="992"/>
      <c r="DE31" s="992"/>
      <c r="DF31" s="993"/>
      <c r="DG31" s="991"/>
      <c r="DH31" s="992"/>
      <c r="DI31" s="992"/>
      <c r="DJ31" s="992"/>
      <c r="DK31" s="993"/>
      <c r="DL31" s="991"/>
      <c r="DM31" s="992"/>
      <c r="DN31" s="992"/>
      <c r="DO31" s="992"/>
      <c r="DP31" s="993"/>
      <c r="DQ31" s="991"/>
      <c r="DR31" s="992"/>
      <c r="DS31" s="992"/>
      <c r="DT31" s="992"/>
      <c r="DU31" s="993"/>
      <c r="DV31" s="994"/>
      <c r="DW31" s="995"/>
      <c r="DX31" s="995"/>
      <c r="DY31" s="995"/>
      <c r="DZ31" s="996"/>
      <c r="EA31" s="230"/>
    </row>
    <row r="32" spans="1:131" ht="26.25" customHeight="1" x14ac:dyDescent="0.15">
      <c r="A32" s="242">
        <v>5</v>
      </c>
      <c r="B32" s="1032" t="s">
        <v>412</v>
      </c>
      <c r="C32" s="1033"/>
      <c r="D32" s="1033"/>
      <c r="E32" s="1033"/>
      <c r="F32" s="1033"/>
      <c r="G32" s="1033"/>
      <c r="H32" s="1033"/>
      <c r="I32" s="1033"/>
      <c r="J32" s="1033"/>
      <c r="K32" s="1033"/>
      <c r="L32" s="1033"/>
      <c r="M32" s="1033"/>
      <c r="N32" s="1033"/>
      <c r="O32" s="1033"/>
      <c r="P32" s="1034"/>
      <c r="Q32" s="1040">
        <v>567</v>
      </c>
      <c r="R32" s="1041"/>
      <c r="S32" s="1041"/>
      <c r="T32" s="1041"/>
      <c r="U32" s="1041"/>
      <c r="V32" s="1041">
        <v>542</v>
      </c>
      <c r="W32" s="1041"/>
      <c r="X32" s="1041"/>
      <c r="Y32" s="1041"/>
      <c r="Z32" s="1041"/>
      <c r="AA32" s="1041">
        <v>25</v>
      </c>
      <c r="AB32" s="1041"/>
      <c r="AC32" s="1041"/>
      <c r="AD32" s="1041"/>
      <c r="AE32" s="1042"/>
      <c r="AF32" s="1037">
        <v>1368</v>
      </c>
      <c r="AG32" s="1038"/>
      <c r="AH32" s="1038"/>
      <c r="AI32" s="1038"/>
      <c r="AJ32" s="1039"/>
      <c r="AK32" s="980">
        <v>106</v>
      </c>
      <c r="AL32" s="971"/>
      <c r="AM32" s="971"/>
      <c r="AN32" s="971"/>
      <c r="AO32" s="971"/>
      <c r="AP32" s="971">
        <v>1478</v>
      </c>
      <c r="AQ32" s="971"/>
      <c r="AR32" s="971"/>
      <c r="AS32" s="971"/>
      <c r="AT32" s="971"/>
      <c r="AU32" s="971">
        <v>772</v>
      </c>
      <c r="AV32" s="971"/>
      <c r="AW32" s="971"/>
      <c r="AX32" s="971"/>
      <c r="AY32" s="971"/>
      <c r="AZ32" s="1043" t="s">
        <v>589</v>
      </c>
      <c r="BA32" s="1043"/>
      <c r="BB32" s="1043"/>
      <c r="BC32" s="1043"/>
      <c r="BD32" s="1043"/>
      <c r="BE32" s="972" t="s">
        <v>413</v>
      </c>
      <c r="BF32" s="972"/>
      <c r="BG32" s="972"/>
      <c r="BH32" s="972"/>
      <c r="BI32" s="973"/>
      <c r="BJ32" s="232"/>
      <c r="BK32" s="232"/>
      <c r="BL32" s="232"/>
      <c r="BM32" s="232"/>
      <c r="BN32" s="232"/>
      <c r="BO32" s="241"/>
      <c r="BP32" s="241"/>
      <c r="BQ32" s="238">
        <v>26</v>
      </c>
      <c r="BR32" s="239"/>
      <c r="BS32" s="994"/>
      <c r="BT32" s="995"/>
      <c r="BU32" s="995"/>
      <c r="BV32" s="995"/>
      <c r="BW32" s="995"/>
      <c r="BX32" s="995"/>
      <c r="BY32" s="995"/>
      <c r="BZ32" s="995"/>
      <c r="CA32" s="995"/>
      <c r="CB32" s="995"/>
      <c r="CC32" s="995"/>
      <c r="CD32" s="995"/>
      <c r="CE32" s="995"/>
      <c r="CF32" s="995"/>
      <c r="CG32" s="1016"/>
      <c r="CH32" s="991"/>
      <c r="CI32" s="992"/>
      <c r="CJ32" s="992"/>
      <c r="CK32" s="992"/>
      <c r="CL32" s="993"/>
      <c r="CM32" s="991"/>
      <c r="CN32" s="992"/>
      <c r="CO32" s="992"/>
      <c r="CP32" s="992"/>
      <c r="CQ32" s="993"/>
      <c r="CR32" s="991"/>
      <c r="CS32" s="992"/>
      <c r="CT32" s="992"/>
      <c r="CU32" s="992"/>
      <c r="CV32" s="993"/>
      <c r="CW32" s="991"/>
      <c r="CX32" s="992"/>
      <c r="CY32" s="992"/>
      <c r="CZ32" s="992"/>
      <c r="DA32" s="993"/>
      <c r="DB32" s="991"/>
      <c r="DC32" s="992"/>
      <c r="DD32" s="992"/>
      <c r="DE32" s="992"/>
      <c r="DF32" s="993"/>
      <c r="DG32" s="991"/>
      <c r="DH32" s="992"/>
      <c r="DI32" s="992"/>
      <c r="DJ32" s="992"/>
      <c r="DK32" s="993"/>
      <c r="DL32" s="991"/>
      <c r="DM32" s="992"/>
      <c r="DN32" s="992"/>
      <c r="DO32" s="992"/>
      <c r="DP32" s="993"/>
      <c r="DQ32" s="991"/>
      <c r="DR32" s="992"/>
      <c r="DS32" s="992"/>
      <c r="DT32" s="992"/>
      <c r="DU32" s="993"/>
      <c r="DV32" s="994"/>
      <c r="DW32" s="995"/>
      <c r="DX32" s="995"/>
      <c r="DY32" s="995"/>
      <c r="DZ32" s="996"/>
      <c r="EA32" s="230"/>
    </row>
    <row r="33" spans="1:131" ht="26.25" customHeight="1" x14ac:dyDescent="0.15">
      <c r="A33" s="242">
        <v>6</v>
      </c>
      <c r="B33" s="1032" t="s">
        <v>414</v>
      </c>
      <c r="C33" s="1033"/>
      <c r="D33" s="1033"/>
      <c r="E33" s="1033"/>
      <c r="F33" s="1033"/>
      <c r="G33" s="1033"/>
      <c r="H33" s="1033"/>
      <c r="I33" s="1033"/>
      <c r="J33" s="1033"/>
      <c r="K33" s="1033"/>
      <c r="L33" s="1033"/>
      <c r="M33" s="1033"/>
      <c r="N33" s="1033"/>
      <c r="O33" s="1033"/>
      <c r="P33" s="1034"/>
      <c r="Q33" s="1040">
        <v>154</v>
      </c>
      <c r="R33" s="1041"/>
      <c r="S33" s="1041"/>
      <c r="T33" s="1041"/>
      <c r="U33" s="1041"/>
      <c r="V33" s="1041">
        <v>130</v>
      </c>
      <c r="W33" s="1041"/>
      <c r="X33" s="1041"/>
      <c r="Y33" s="1041"/>
      <c r="Z33" s="1041"/>
      <c r="AA33" s="1041">
        <v>24</v>
      </c>
      <c r="AB33" s="1041"/>
      <c r="AC33" s="1041"/>
      <c r="AD33" s="1041"/>
      <c r="AE33" s="1042"/>
      <c r="AF33" s="1037">
        <v>705</v>
      </c>
      <c r="AG33" s="1038"/>
      <c r="AH33" s="1038"/>
      <c r="AI33" s="1038"/>
      <c r="AJ33" s="1039"/>
      <c r="AK33" s="980">
        <v>0</v>
      </c>
      <c r="AL33" s="971"/>
      <c r="AM33" s="971"/>
      <c r="AN33" s="971"/>
      <c r="AO33" s="971"/>
      <c r="AP33" s="971">
        <v>649</v>
      </c>
      <c r="AQ33" s="971"/>
      <c r="AR33" s="971"/>
      <c r="AS33" s="971"/>
      <c r="AT33" s="971"/>
      <c r="AU33" s="971">
        <v>0</v>
      </c>
      <c r="AV33" s="971"/>
      <c r="AW33" s="971"/>
      <c r="AX33" s="971"/>
      <c r="AY33" s="971"/>
      <c r="AZ33" s="1043" t="s">
        <v>589</v>
      </c>
      <c r="BA33" s="1043"/>
      <c r="BB33" s="1043"/>
      <c r="BC33" s="1043"/>
      <c r="BD33" s="1043"/>
      <c r="BE33" s="972" t="s">
        <v>413</v>
      </c>
      <c r="BF33" s="972"/>
      <c r="BG33" s="972"/>
      <c r="BH33" s="972"/>
      <c r="BI33" s="973"/>
      <c r="BJ33" s="232"/>
      <c r="BK33" s="232"/>
      <c r="BL33" s="232"/>
      <c r="BM33" s="232"/>
      <c r="BN33" s="232"/>
      <c r="BO33" s="241"/>
      <c r="BP33" s="241"/>
      <c r="BQ33" s="238">
        <v>27</v>
      </c>
      <c r="BR33" s="239"/>
      <c r="BS33" s="994"/>
      <c r="BT33" s="995"/>
      <c r="BU33" s="995"/>
      <c r="BV33" s="995"/>
      <c r="BW33" s="995"/>
      <c r="BX33" s="995"/>
      <c r="BY33" s="995"/>
      <c r="BZ33" s="995"/>
      <c r="CA33" s="995"/>
      <c r="CB33" s="995"/>
      <c r="CC33" s="995"/>
      <c r="CD33" s="995"/>
      <c r="CE33" s="995"/>
      <c r="CF33" s="995"/>
      <c r="CG33" s="1016"/>
      <c r="CH33" s="991"/>
      <c r="CI33" s="992"/>
      <c r="CJ33" s="992"/>
      <c r="CK33" s="992"/>
      <c r="CL33" s="993"/>
      <c r="CM33" s="991"/>
      <c r="CN33" s="992"/>
      <c r="CO33" s="992"/>
      <c r="CP33" s="992"/>
      <c r="CQ33" s="993"/>
      <c r="CR33" s="991"/>
      <c r="CS33" s="992"/>
      <c r="CT33" s="992"/>
      <c r="CU33" s="992"/>
      <c r="CV33" s="993"/>
      <c r="CW33" s="991"/>
      <c r="CX33" s="992"/>
      <c r="CY33" s="992"/>
      <c r="CZ33" s="992"/>
      <c r="DA33" s="993"/>
      <c r="DB33" s="991"/>
      <c r="DC33" s="992"/>
      <c r="DD33" s="992"/>
      <c r="DE33" s="992"/>
      <c r="DF33" s="993"/>
      <c r="DG33" s="991"/>
      <c r="DH33" s="992"/>
      <c r="DI33" s="992"/>
      <c r="DJ33" s="992"/>
      <c r="DK33" s="993"/>
      <c r="DL33" s="991"/>
      <c r="DM33" s="992"/>
      <c r="DN33" s="992"/>
      <c r="DO33" s="992"/>
      <c r="DP33" s="993"/>
      <c r="DQ33" s="991"/>
      <c r="DR33" s="992"/>
      <c r="DS33" s="992"/>
      <c r="DT33" s="992"/>
      <c r="DU33" s="993"/>
      <c r="DV33" s="994"/>
      <c r="DW33" s="995"/>
      <c r="DX33" s="995"/>
      <c r="DY33" s="995"/>
      <c r="DZ33" s="996"/>
      <c r="EA33" s="230"/>
    </row>
    <row r="34" spans="1:131" ht="26.25" customHeight="1" x14ac:dyDescent="0.15">
      <c r="A34" s="242">
        <v>7</v>
      </c>
      <c r="B34" s="1032" t="s">
        <v>415</v>
      </c>
      <c r="C34" s="1033"/>
      <c r="D34" s="1033"/>
      <c r="E34" s="1033"/>
      <c r="F34" s="1033"/>
      <c r="G34" s="1033"/>
      <c r="H34" s="1033"/>
      <c r="I34" s="1033"/>
      <c r="J34" s="1033"/>
      <c r="K34" s="1033"/>
      <c r="L34" s="1033"/>
      <c r="M34" s="1033"/>
      <c r="N34" s="1033"/>
      <c r="O34" s="1033"/>
      <c r="P34" s="1034"/>
      <c r="Q34" s="1040">
        <v>2404</v>
      </c>
      <c r="R34" s="1041"/>
      <c r="S34" s="1041"/>
      <c r="T34" s="1041"/>
      <c r="U34" s="1041"/>
      <c r="V34" s="1041">
        <v>2024</v>
      </c>
      <c r="W34" s="1041"/>
      <c r="X34" s="1041"/>
      <c r="Y34" s="1041"/>
      <c r="Z34" s="1041"/>
      <c r="AA34" s="1041">
        <v>379</v>
      </c>
      <c r="AB34" s="1041"/>
      <c r="AC34" s="1041"/>
      <c r="AD34" s="1041"/>
      <c r="AE34" s="1042"/>
      <c r="AF34" s="1037">
        <v>302</v>
      </c>
      <c r="AG34" s="1038"/>
      <c r="AH34" s="1038"/>
      <c r="AI34" s="1038"/>
      <c r="AJ34" s="1039"/>
      <c r="AK34" s="980">
        <v>1221</v>
      </c>
      <c r="AL34" s="971"/>
      <c r="AM34" s="971"/>
      <c r="AN34" s="971"/>
      <c r="AO34" s="971"/>
      <c r="AP34" s="971">
        <v>13960</v>
      </c>
      <c r="AQ34" s="971"/>
      <c r="AR34" s="971"/>
      <c r="AS34" s="971"/>
      <c r="AT34" s="971"/>
      <c r="AU34" s="971">
        <v>10986</v>
      </c>
      <c r="AV34" s="971"/>
      <c r="AW34" s="971"/>
      <c r="AX34" s="971"/>
      <c r="AY34" s="971"/>
      <c r="AZ34" s="1043" t="s">
        <v>589</v>
      </c>
      <c r="BA34" s="1043"/>
      <c r="BB34" s="1043"/>
      <c r="BC34" s="1043"/>
      <c r="BD34" s="1043"/>
      <c r="BE34" s="972" t="s">
        <v>416</v>
      </c>
      <c r="BF34" s="972"/>
      <c r="BG34" s="972"/>
      <c r="BH34" s="972"/>
      <c r="BI34" s="973"/>
      <c r="BJ34" s="232"/>
      <c r="BK34" s="232"/>
      <c r="BL34" s="232"/>
      <c r="BM34" s="232"/>
      <c r="BN34" s="232"/>
      <c r="BO34" s="241"/>
      <c r="BP34" s="241"/>
      <c r="BQ34" s="238">
        <v>28</v>
      </c>
      <c r="BR34" s="239"/>
      <c r="BS34" s="994"/>
      <c r="BT34" s="995"/>
      <c r="BU34" s="995"/>
      <c r="BV34" s="995"/>
      <c r="BW34" s="995"/>
      <c r="BX34" s="995"/>
      <c r="BY34" s="995"/>
      <c r="BZ34" s="995"/>
      <c r="CA34" s="995"/>
      <c r="CB34" s="995"/>
      <c r="CC34" s="995"/>
      <c r="CD34" s="995"/>
      <c r="CE34" s="995"/>
      <c r="CF34" s="995"/>
      <c r="CG34" s="1016"/>
      <c r="CH34" s="991"/>
      <c r="CI34" s="992"/>
      <c r="CJ34" s="992"/>
      <c r="CK34" s="992"/>
      <c r="CL34" s="993"/>
      <c r="CM34" s="991"/>
      <c r="CN34" s="992"/>
      <c r="CO34" s="992"/>
      <c r="CP34" s="992"/>
      <c r="CQ34" s="993"/>
      <c r="CR34" s="991"/>
      <c r="CS34" s="992"/>
      <c r="CT34" s="992"/>
      <c r="CU34" s="992"/>
      <c r="CV34" s="993"/>
      <c r="CW34" s="991"/>
      <c r="CX34" s="992"/>
      <c r="CY34" s="992"/>
      <c r="CZ34" s="992"/>
      <c r="DA34" s="993"/>
      <c r="DB34" s="991"/>
      <c r="DC34" s="992"/>
      <c r="DD34" s="992"/>
      <c r="DE34" s="992"/>
      <c r="DF34" s="993"/>
      <c r="DG34" s="991"/>
      <c r="DH34" s="992"/>
      <c r="DI34" s="992"/>
      <c r="DJ34" s="992"/>
      <c r="DK34" s="993"/>
      <c r="DL34" s="991"/>
      <c r="DM34" s="992"/>
      <c r="DN34" s="992"/>
      <c r="DO34" s="992"/>
      <c r="DP34" s="993"/>
      <c r="DQ34" s="991"/>
      <c r="DR34" s="992"/>
      <c r="DS34" s="992"/>
      <c r="DT34" s="992"/>
      <c r="DU34" s="993"/>
      <c r="DV34" s="994"/>
      <c r="DW34" s="995"/>
      <c r="DX34" s="995"/>
      <c r="DY34" s="995"/>
      <c r="DZ34" s="996"/>
      <c r="EA34" s="230"/>
    </row>
    <row r="35" spans="1:131" ht="26.25" customHeight="1" x14ac:dyDescent="0.15">
      <c r="A35" s="242">
        <v>8</v>
      </c>
      <c r="B35" s="1032" t="s">
        <v>417</v>
      </c>
      <c r="C35" s="1033"/>
      <c r="D35" s="1033"/>
      <c r="E35" s="1033"/>
      <c r="F35" s="1033"/>
      <c r="G35" s="1033"/>
      <c r="H35" s="1033"/>
      <c r="I35" s="1033"/>
      <c r="J35" s="1033"/>
      <c r="K35" s="1033"/>
      <c r="L35" s="1033"/>
      <c r="M35" s="1033"/>
      <c r="N35" s="1033"/>
      <c r="O35" s="1033"/>
      <c r="P35" s="1034"/>
      <c r="Q35" s="1040">
        <v>5</v>
      </c>
      <c r="R35" s="1041"/>
      <c r="S35" s="1041"/>
      <c r="T35" s="1041"/>
      <c r="U35" s="1041"/>
      <c r="V35" s="1041">
        <v>4</v>
      </c>
      <c r="W35" s="1041"/>
      <c r="X35" s="1041"/>
      <c r="Y35" s="1041"/>
      <c r="Z35" s="1041"/>
      <c r="AA35" s="1041">
        <v>0</v>
      </c>
      <c r="AB35" s="1041"/>
      <c r="AC35" s="1041"/>
      <c r="AD35" s="1041"/>
      <c r="AE35" s="1042"/>
      <c r="AF35" s="1037">
        <v>0</v>
      </c>
      <c r="AG35" s="1038"/>
      <c r="AH35" s="1038"/>
      <c r="AI35" s="1038"/>
      <c r="AJ35" s="1039"/>
      <c r="AK35" s="980">
        <v>3</v>
      </c>
      <c r="AL35" s="971"/>
      <c r="AM35" s="971"/>
      <c r="AN35" s="971"/>
      <c r="AO35" s="971"/>
      <c r="AP35" s="971">
        <v>0</v>
      </c>
      <c r="AQ35" s="971"/>
      <c r="AR35" s="971"/>
      <c r="AS35" s="971"/>
      <c r="AT35" s="971"/>
      <c r="AU35" s="971">
        <v>0</v>
      </c>
      <c r="AV35" s="971"/>
      <c r="AW35" s="971"/>
      <c r="AX35" s="971"/>
      <c r="AY35" s="971"/>
      <c r="AZ35" s="1043" t="s">
        <v>589</v>
      </c>
      <c r="BA35" s="1043"/>
      <c r="BB35" s="1043"/>
      <c r="BC35" s="1043"/>
      <c r="BD35" s="1043"/>
      <c r="BE35" s="972" t="s">
        <v>413</v>
      </c>
      <c r="BF35" s="972"/>
      <c r="BG35" s="972"/>
      <c r="BH35" s="972"/>
      <c r="BI35" s="973"/>
      <c r="BJ35" s="232"/>
      <c r="BK35" s="232"/>
      <c r="BL35" s="232"/>
      <c r="BM35" s="232"/>
      <c r="BN35" s="232"/>
      <c r="BO35" s="241"/>
      <c r="BP35" s="241"/>
      <c r="BQ35" s="238">
        <v>29</v>
      </c>
      <c r="BR35" s="239"/>
      <c r="BS35" s="994"/>
      <c r="BT35" s="995"/>
      <c r="BU35" s="995"/>
      <c r="BV35" s="995"/>
      <c r="BW35" s="995"/>
      <c r="BX35" s="995"/>
      <c r="BY35" s="995"/>
      <c r="BZ35" s="995"/>
      <c r="CA35" s="995"/>
      <c r="CB35" s="995"/>
      <c r="CC35" s="995"/>
      <c r="CD35" s="995"/>
      <c r="CE35" s="995"/>
      <c r="CF35" s="995"/>
      <c r="CG35" s="1016"/>
      <c r="CH35" s="991"/>
      <c r="CI35" s="992"/>
      <c r="CJ35" s="992"/>
      <c r="CK35" s="992"/>
      <c r="CL35" s="993"/>
      <c r="CM35" s="991"/>
      <c r="CN35" s="992"/>
      <c r="CO35" s="992"/>
      <c r="CP35" s="992"/>
      <c r="CQ35" s="993"/>
      <c r="CR35" s="991"/>
      <c r="CS35" s="992"/>
      <c r="CT35" s="992"/>
      <c r="CU35" s="992"/>
      <c r="CV35" s="993"/>
      <c r="CW35" s="991"/>
      <c r="CX35" s="992"/>
      <c r="CY35" s="992"/>
      <c r="CZ35" s="992"/>
      <c r="DA35" s="993"/>
      <c r="DB35" s="991"/>
      <c r="DC35" s="992"/>
      <c r="DD35" s="992"/>
      <c r="DE35" s="992"/>
      <c r="DF35" s="993"/>
      <c r="DG35" s="991"/>
      <c r="DH35" s="992"/>
      <c r="DI35" s="992"/>
      <c r="DJ35" s="992"/>
      <c r="DK35" s="993"/>
      <c r="DL35" s="991"/>
      <c r="DM35" s="992"/>
      <c r="DN35" s="992"/>
      <c r="DO35" s="992"/>
      <c r="DP35" s="993"/>
      <c r="DQ35" s="991"/>
      <c r="DR35" s="992"/>
      <c r="DS35" s="992"/>
      <c r="DT35" s="992"/>
      <c r="DU35" s="993"/>
      <c r="DV35" s="994"/>
      <c r="DW35" s="995"/>
      <c r="DX35" s="995"/>
      <c r="DY35" s="995"/>
      <c r="DZ35" s="996"/>
      <c r="EA35" s="230"/>
    </row>
    <row r="36" spans="1:131" ht="26.25" customHeight="1" x14ac:dyDescent="0.15">
      <c r="A36" s="242">
        <v>9</v>
      </c>
      <c r="B36" s="1032" t="s">
        <v>418</v>
      </c>
      <c r="C36" s="1033"/>
      <c r="D36" s="1033"/>
      <c r="E36" s="1033"/>
      <c r="F36" s="1033"/>
      <c r="G36" s="1033"/>
      <c r="H36" s="1033"/>
      <c r="I36" s="1033"/>
      <c r="J36" s="1033"/>
      <c r="K36" s="1033"/>
      <c r="L36" s="1033"/>
      <c r="M36" s="1033"/>
      <c r="N36" s="1033"/>
      <c r="O36" s="1033"/>
      <c r="P36" s="1034"/>
      <c r="Q36" s="1040">
        <v>0</v>
      </c>
      <c r="R36" s="1041"/>
      <c r="S36" s="1041"/>
      <c r="T36" s="1041"/>
      <c r="U36" s="1041"/>
      <c r="V36" s="1041">
        <v>0</v>
      </c>
      <c r="W36" s="1041"/>
      <c r="X36" s="1041"/>
      <c r="Y36" s="1041"/>
      <c r="Z36" s="1041"/>
      <c r="AA36" s="1041">
        <v>0</v>
      </c>
      <c r="AB36" s="1041"/>
      <c r="AC36" s="1041"/>
      <c r="AD36" s="1041"/>
      <c r="AE36" s="1042"/>
      <c r="AF36" s="1037" t="s">
        <v>130</v>
      </c>
      <c r="AG36" s="1038"/>
      <c r="AH36" s="1038"/>
      <c r="AI36" s="1038"/>
      <c r="AJ36" s="1039"/>
      <c r="AK36" s="980" t="s">
        <v>589</v>
      </c>
      <c r="AL36" s="971"/>
      <c r="AM36" s="971"/>
      <c r="AN36" s="971"/>
      <c r="AO36" s="971"/>
      <c r="AP36" s="971" t="s">
        <v>589</v>
      </c>
      <c r="AQ36" s="971"/>
      <c r="AR36" s="971"/>
      <c r="AS36" s="971"/>
      <c r="AT36" s="971"/>
      <c r="AU36" s="971" t="s">
        <v>589</v>
      </c>
      <c r="AV36" s="971"/>
      <c r="AW36" s="971"/>
      <c r="AX36" s="971"/>
      <c r="AY36" s="971"/>
      <c r="AZ36" s="1043" t="s">
        <v>589</v>
      </c>
      <c r="BA36" s="1043"/>
      <c r="BB36" s="1043"/>
      <c r="BC36" s="1043"/>
      <c r="BD36" s="1043"/>
      <c r="BE36" s="972" t="s">
        <v>419</v>
      </c>
      <c r="BF36" s="972"/>
      <c r="BG36" s="972"/>
      <c r="BH36" s="972"/>
      <c r="BI36" s="973"/>
      <c r="BJ36" s="232"/>
      <c r="BK36" s="232"/>
      <c r="BL36" s="232"/>
      <c r="BM36" s="232"/>
      <c r="BN36" s="232"/>
      <c r="BO36" s="241"/>
      <c r="BP36" s="241"/>
      <c r="BQ36" s="238">
        <v>30</v>
      </c>
      <c r="BR36" s="239"/>
      <c r="BS36" s="994"/>
      <c r="BT36" s="995"/>
      <c r="BU36" s="995"/>
      <c r="BV36" s="995"/>
      <c r="BW36" s="995"/>
      <c r="BX36" s="995"/>
      <c r="BY36" s="995"/>
      <c r="BZ36" s="995"/>
      <c r="CA36" s="995"/>
      <c r="CB36" s="995"/>
      <c r="CC36" s="995"/>
      <c r="CD36" s="995"/>
      <c r="CE36" s="995"/>
      <c r="CF36" s="995"/>
      <c r="CG36" s="1016"/>
      <c r="CH36" s="991"/>
      <c r="CI36" s="992"/>
      <c r="CJ36" s="992"/>
      <c r="CK36" s="992"/>
      <c r="CL36" s="993"/>
      <c r="CM36" s="991"/>
      <c r="CN36" s="992"/>
      <c r="CO36" s="992"/>
      <c r="CP36" s="992"/>
      <c r="CQ36" s="993"/>
      <c r="CR36" s="991"/>
      <c r="CS36" s="992"/>
      <c r="CT36" s="992"/>
      <c r="CU36" s="992"/>
      <c r="CV36" s="993"/>
      <c r="CW36" s="991"/>
      <c r="CX36" s="992"/>
      <c r="CY36" s="992"/>
      <c r="CZ36" s="992"/>
      <c r="DA36" s="993"/>
      <c r="DB36" s="991"/>
      <c r="DC36" s="992"/>
      <c r="DD36" s="992"/>
      <c r="DE36" s="992"/>
      <c r="DF36" s="993"/>
      <c r="DG36" s="991"/>
      <c r="DH36" s="992"/>
      <c r="DI36" s="992"/>
      <c r="DJ36" s="992"/>
      <c r="DK36" s="993"/>
      <c r="DL36" s="991"/>
      <c r="DM36" s="992"/>
      <c r="DN36" s="992"/>
      <c r="DO36" s="992"/>
      <c r="DP36" s="993"/>
      <c r="DQ36" s="991"/>
      <c r="DR36" s="992"/>
      <c r="DS36" s="992"/>
      <c r="DT36" s="992"/>
      <c r="DU36" s="993"/>
      <c r="DV36" s="994"/>
      <c r="DW36" s="995"/>
      <c r="DX36" s="995"/>
      <c r="DY36" s="995"/>
      <c r="DZ36" s="996"/>
      <c r="EA36" s="230"/>
    </row>
    <row r="37" spans="1:131" ht="26.25" customHeight="1" x14ac:dyDescent="0.15">
      <c r="A37" s="242">
        <v>10</v>
      </c>
      <c r="B37" s="1032"/>
      <c r="C37" s="1033"/>
      <c r="D37" s="1033"/>
      <c r="E37" s="1033"/>
      <c r="F37" s="1033"/>
      <c r="G37" s="1033"/>
      <c r="H37" s="1033"/>
      <c r="I37" s="1033"/>
      <c r="J37" s="1033"/>
      <c r="K37" s="1033"/>
      <c r="L37" s="1033"/>
      <c r="M37" s="1033"/>
      <c r="N37" s="1033"/>
      <c r="O37" s="1033"/>
      <c r="P37" s="1034"/>
      <c r="Q37" s="1040"/>
      <c r="R37" s="1041"/>
      <c r="S37" s="1041"/>
      <c r="T37" s="1041"/>
      <c r="U37" s="1041"/>
      <c r="V37" s="1041"/>
      <c r="W37" s="1041"/>
      <c r="X37" s="1041"/>
      <c r="Y37" s="1041"/>
      <c r="Z37" s="1041"/>
      <c r="AA37" s="1041"/>
      <c r="AB37" s="1041"/>
      <c r="AC37" s="1041"/>
      <c r="AD37" s="1041"/>
      <c r="AE37" s="1042"/>
      <c r="AF37" s="1037"/>
      <c r="AG37" s="1038"/>
      <c r="AH37" s="1038"/>
      <c r="AI37" s="1038"/>
      <c r="AJ37" s="1039"/>
      <c r="AK37" s="980"/>
      <c r="AL37" s="971"/>
      <c r="AM37" s="971"/>
      <c r="AN37" s="971"/>
      <c r="AO37" s="971"/>
      <c r="AP37" s="971"/>
      <c r="AQ37" s="971"/>
      <c r="AR37" s="971"/>
      <c r="AS37" s="971"/>
      <c r="AT37" s="971"/>
      <c r="AU37" s="971"/>
      <c r="AV37" s="971"/>
      <c r="AW37" s="971"/>
      <c r="AX37" s="971"/>
      <c r="AY37" s="971"/>
      <c r="AZ37" s="1043"/>
      <c r="BA37" s="1043"/>
      <c r="BB37" s="1043"/>
      <c r="BC37" s="1043"/>
      <c r="BD37" s="1043"/>
      <c r="BE37" s="972"/>
      <c r="BF37" s="972"/>
      <c r="BG37" s="972"/>
      <c r="BH37" s="972"/>
      <c r="BI37" s="973"/>
      <c r="BJ37" s="232"/>
      <c r="BK37" s="232"/>
      <c r="BL37" s="232"/>
      <c r="BM37" s="232"/>
      <c r="BN37" s="232"/>
      <c r="BO37" s="241"/>
      <c r="BP37" s="241"/>
      <c r="BQ37" s="238">
        <v>31</v>
      </c>
      <c r="BR37" s="239"/>
      <c r="BS37" s="994"/>
      <c r="BT37" s="995"/>
      <c r="BU37" s="995"/>
      <c r="BV37" s="995"/>
      <c r="BW37" s="995"/>
      <c r="BX37" s="995"/>
      <c r="BY37" s="995"/>
      <c r="BZ37" s="995"/>
      <c r="CA37" s="995"/>
      <c r="CB37" s="995"/>
      <c r="CC37" s="995"/>
      <c r="CD37" s="995"/>
      <c r="CE37" s="995"/>
      <c r="CF37" s="995"/>
      <c r="CG37" s="1016"/>
      <c r="CH37" s="991"/>
      <c r="CI37" s="992"/>
      <c r="CJ37" s="992"/>
      <c r="CK37" s="992"/>
      <c r="CL37" s="993"/>
      <c r="CM37" s="991"/>
      <c r="CN37" s="992"/>
      <c r="CO37" s="992"/>
      <c r="CP37" s="992"/>
      <c r="CQ37" s="993"/>
      <c r="CR37" s="991"/>
      <c r="CS37" s="992"/>
      <c r="CT37" s="992"/>
      <c r="CU37" s="992"/>
      <c r="CV37" s="993"/>
      <c r="CW37" s="991"/>
      <c r="CX37" s="992"/>
      <c r="CY37" s="992"/>
      <c r="CZ37" s="992"/>
      <c r="DA37" s="993"/>
      <c r="DB37" s="991"/>
      <c r="DC37" s="992"/>
      <c r="DD37" s="992"/>
      <c r="DE37" s="992"/>
      <c r="DF37" s="993"/>
      <c r="DG37" s="991"/>
      <c r="DH37" s="992"/>
      <c r="DI37" s="992"/>
      <c r="DJ37" s="992"/>
      <c r="DK37" s="993"/>
      <c r="DL37" s="991"/>
      <c r="DM37" s="992"/>
      <c r="DN37" s="992"/>
      <c r="DO37" s="992"/>
      <c r="DP37" s="993"/>
      <c r="DQ37" s="991"/>
      <c r="DR37" s="992"/>
      <c r="DS37" s="992"/>
      <c r="DT37" s="992"/>
      <c r="DU37" s="993"/>
      <c r="DV37" s="994"/>
      <c r="DW37" s="995"/>
      <c r="DX37" s="995"/>
      <c r="DY37" s="995"/>
      <c r="DZ37" s="996"/>
      <c r="EA37" s="230"/>
    </row>
    <row r="38" spans="1:131" ht="26.25" customHeight="1" x14ac:dyDescent="0.15">
      <c r="A38" s="242">
        <v>11</v>
      </c>
      <c r="B38" s="1032"/>
      <c r="C38" s="1033"/>
      <c r="D38" s="1033"/>
      <c r="E38" s="1033"/>
      <c r="F38" s="1033"/>
      <c r="G38" s="1033"/>
      <c r="H38" s="1033"/>
      <c r="I38" s="1033"/>
      <c r="J38" s="1033"/>
      <c r="K38" s="1033"/>
      <c r="L38" s="1033"/>
      <c r="M38" s="1033"/>
      <c r="N38" s="1033"/>
      <c r="O38" s="1033"/>
      <c r="P38" s="1034"/>
      <c r="Q38" s="1040"/>
      <c r="R38" s="1041"/>
      <c r="S38" s="1041"/>
      <c r="T38" s="1041"/>
      <c r="U38" s="1041"/>
      <c r="V38" s="1041"/>
      <c r="W38" s="1041"/>
      <c r="X38" s="1041"/>
      <c r="Y38" s="1041"/>
      <c r="Z38" s="1041"/>
      <c r="AA38" s="1041"/>
      <c r="AB38" s="1041"/>
      <c r="AC38" s="1041"/>
      <c r="AD38" s="1041"/>
      <c r="AE38" s="1042"/>
      <c r="AF38" s="1037"/>
      <c r="AG38" s="1038"/>
      <c r="AH38" s="1038"/>
      <c r="AI38" s="1038"/>
      <c r="AJ38" s="1039"/>
      <c r="AK38" s="980"/>
      <c r="AL38" s="971"/>
      <c r="AM38" s="971"/>
      <c r="AN38" s="971"/>
      <c r="AO38" s="971"/>
      <c r="AP38" s="971"/>
      <c r="AQ38" s="971"/>
      <c r="AR38" s="971"/>
      <c r="AS38" s="971"/>
      <c r="AT38" s="971"/>
      <c r="AU38" s="971"/>
      <c r="AV38" s="971"/>
      <c r="AW38" s="971"/>
      <c r="AX38" s="971"/>
      <c r="AY38" s="971"/>
      <c r="AZ38" s="1043"/>
      <c r="BA38" s="1043"/>
      <c r="BB38" s="1043"/>
      <c r="BC38" s="1043"/>
      <c r="BD38" s="1043"/>
      <c r="BE38" s="972"/>
      <c r="BF38" s="972"/>
      <c r="BG38" s="972"/>
      <c r="BH38" s="972"/>
      <c r="BI38" s="973"/>
      <c r="BJ38" s="232"/>
      <c r="BK38" s="232"/>
      <c r="BL38" s="232"/>
      <c r="BM38" s="232"/>
      <c r="BN38" s="232"/>
      <c r="BO38" s="241"/>
      <c r="BP38" s="241"/>
      <c r="BQ38" s="238">
        <v>32</v>
      </c>
      <c r="BR38" s="239"/>
      <c r="BS38" s="994"/>
      <c r="BT38" s="995"/>
      <c r="BU38" s="995"/>
      <c r="BV38" s="995"/>
      <c r="BW38" s="995"/>
      <c r="BX38" s="995"/>
      <c r="BY38" s="995"/>
      <c r="BZ38" s="995"/>
      <c r="CA38" s="995"/>
      <c r="CB38" s="995"/>
      <c r="CC38" s="995"/>
      <c r="CD38" s="995"/>
      <c r="CE38" s="995"/>
      <c r="CF38" s="995"/>
      <c r="CG38" s="1016"/>
      <c r="CH38" s="991"/>
      <c r="CI38" s="992"/>
      <c r="CJ38" s="992"/>
      <c r="CK38" s="992"/>
      <c r="CL38" s="993"/>
      <c r="CM38" s="991"/>
      <c r="CN38" s="992"/>
      <c r="CO38" s="992"/>
      <c r="CP38" s="992"/>
      <c r="CQ38" s="993"/>
      <c r="CR38" s="991"/>
      <c r="CS38" s="992"/>
      <c r="CT38" s="992"/>
      <c r="CU38" s="992"/>
      <c r="CV38" s="993"/>
      <c r="CW38" s="991"/>
      <c r="CX38" s="992"/>
      <c r="CY38" s="992"/>
      <c r="CZ38" s="992"/>
      <c r="DA38" s="993"/>
      <c r="DB38" s="991"/>
      <c r="DC38" s="992"/>
      <c r="DD38" s="992"/>
      <c r="DE38" s="992"/>
      <c r="DF38" s="993"/>
      <c r="DG38" s="991"/>
      <c r="DH38" s="992"/>
      <c r="DI38" s="992"/>
      <c r="DJ38" s="992"/>
      <c r="DK38" s="993"/>
      <c r="DL38" s="991"/>
      <c r="DM38" s="992"/>
      <c r="DN38" s="992"/>
      <c r="DO38" s="992"/>
      <c r="DP38" s="993"/>
      <c r="DQ38" s="991"/>
      <c r="DR38" s="992"/>
      <c r="DS38" s="992"/>
      <c r="DT38" s="992"/>
      <c r="DU38" s="993"/>
      <c r="DV38" s="994"/>
      <c r="DW38" s="995"/>
      <c r="DX38" s="995"/>
      <c r="DY38" s="995"/>
      <c r="DZ38" s="996"/>
      <c r="EA38" s="230"/>
    </row>
    <row r="39" spans="1:131" ht="26.25" customHeight="1" x14ac:dyDescent="0.15">
      <c r="A39" s="242">
        <v>12</v>
      </c>
      <c r="B39" s="1032"/>
      <c r="C39" s="1033"/>
      <c r="D39" s="1033"/>
      <c r="E39" s="1033"/>
      <c r="F39" s="1033"/>
      <c r="G39" s="1033"/>
      <c r="H39" s="1033"/>
      <c r="I39" s="1033"/>
      <c r="J39" s="1033"/>
      <c r="K39" s="1033"/>
      <c r="L39" s="1033"/>
      <c r="M39" s="1033"/>
      <c r="N39" s="1033"/>
      <c r="O39" s="1033"/>
      <c r="P39" s="1034"/>
      <c r="Q39" s="1040"/>
      <c r="R39" s="1041"/>
      <c r="S39" s="1041"/>
      <c r="T39" s="1041"/>
      <c r="U39" s="1041"/>
      <c r="V39" s="1041"/>
      <c r="W39" s="1041"/>
      <c r="X39" s="1041"/>
      <c r="Y39" s="1041"/>
      <c r="Z39" s="1041"/>
      <c r="AA39" s="1041"/>
      <c r="AB39" s="1041"/>
      <c r="AC39" s="1041"/>
      <c r="AD39" s="1041"/>
      <c r="AE39" s="1042"/>
      <c r="AF39" s="1037"/>
      <c r="AG39" s="1038"/>
      <c r="AH39" s="1038"/>
      <c r="AI39" s="1038"/>
      <c r="AJ39" s="1039"/>
      <c r="AK39" s="980"/>
      <c r="AL39" s="971"/>
      <c r="AM39" s="971"/>
      <c r="AN39" s="971"/>
      <c r="AO39" s="971"/>
      <c r="AP39" s="971"/>
      <c r="AQ39" s="971"/>
      <c r="AR39" s="971"/>
      <c r="AS39" s="971"/>
      <c r="AT39" s="971"/>
      <c r="AU39" s="971"/>
      <c r="AV39" s="971"/>
      <c r="AW39" s="971"/>
      <c r="AX39" s="971"/>
      <c r="AY39" s="971"/>
      <c r="AZ39" s="1043"/>
      <c r="BA39" s="1043"/>
      <c r="BB39" s="1043"/>
      <c r="BC39" s="1043"/>
      <c r="BD39" s="1043"/>
      <c r="BE39" s="972"/>
      <c r="BF39" s="972"/>
      <c r="BG39" s="972"/>
      <c r="BH39" s="972"/>
      <c r="BI39" s="973"/>
      <c r="BJ39" s="232"/>
      <c r="BK39" s="232"/>
      <c r="BL39" s="232"/>
      <c r="BM39" s="232"/>
      <c r="BN39" s="232"/>
      <c r="BO39" s="241"/>
      <c r="BP39" s="241"/>
      <c r="BQ39" s="238">
        <v>33</v>
      </c>
      <c r="BR39" s="239"/>
      <c r="BS39" s="994"/>
      <c r="BT39" s="995"/>
      <c r="BU39" s="995"/>
      <c r="BV39" s="995"/>
      <c r="BW39" s="995"/>
      <c r="BX39" s="995"/>
      <c r="BY39" s="995"/>
      <c r="BZ39" s="995"/>
      <c r="CA39" s="995"/>
      <c r="CB39" s="995"/>
      <c r="CC39" s="995"/>
      <c r="CD39" s="995"/>
      <c r="CE39" s="995"/>
      <c r="CF39" s="995"/>
      <c r="CG39" s="1016"/>
      <c r="CH39" s="991"/>
      <c r="CI39" s="992"/>
      <c r="CJ39" s="992"/>
      <c r="CK39" s="992"/>
      <c r="CL39" s="993"/>
      <c r="CM39" s="991"/>
      <c r="CN39" s="992"/>
      <c r="CO39" s="992"/>
      <c r="CP39" s="992"/>
      <c r="CQ39" s="993"/>
      <c r="CR39" s="991"/>
      <c r="CS39" s="992"/>
      <c r="CT39" s="992"/>
      <c r="CU39" s="992"/>
      <c r="CV39" s="993"/>
      <c r="CW39" s="991"/>
      <c r="CX39" s="992"/>
      <c r="CY39" s="992"/>
      <c r="CZ39" s="992"/>
      <c r="DA39" s="993"/>
      <c r="DB39" s="991"/>
      <c r="DC39" s="992"/>
      <c r="DD39" s="992"/>
      <c r="DE39" s="992"/>
      <c r="DF39" s="993"/>
      <c r="DG39" s="991"/>
      <c r="DH39" s="992"/>
      <c r="DI39" s="992"/>
      <c r="DJ39" s="992"/>
      <c r="DK39" s="993"/>
      <c r="DL39" s="991"/>
      <c r="DM39" s="992"/>
      <c r="DN39" s="992"/>
      <c r="DO39" s="992"/>
      <c r="DP39" s="993"/>
      <c r="DQ39" s="991"/>
      <c r="DR39" s="992"/>
      <c r="DS39" s="992"/>
      <c r="DT39" s="992"/>
      <c r="DU39" s="993"/>
      <c r="DV39" s="994"/>
      <c r="DW39" s="995"/>
      <c r="DX39" s="995"/>
      <c r="DY39" s="995"/>
      <c r="DZ39" s="996"/>
      <c r="EA39" s="230"/>
    </row>
    <row r="40" spans="1:131" ht="26.25" customHeight="1" x14ac:dyDescent="0.15">
      <c r="A40" s="238">
        <v>13</v>
      </c>
      <c r="B40" s="1032"/>
      <c r="C40" s="1033"/>
      <c r="D40" s="1033"/>
      <c r="E40" s="1033"/>
      <c r="F40" s="1033"/>
      <c r="G40" s="1033"/>
      <c r="H40" s="1033"/>
      <c r="I40" s="1033"/>
      <c r="J40" s="1033"/>
      <c r="K40" s="1033"/>
      <c r="L40" s="1033"/>
      <c r="M40" s="1033"/>
      <c r="N40" s="1033"/>
      <c r="O40" s="1033"/>
      <c r="P40" s="1034"/>
      <c r="Q40" s="1040"/>
      <c r="R40" s="1041"/>
      <c r="S40" s="1041"/>
      <c r="T40" s="1041"/>
      <c r="U40" s="1041"/>
      <c r="V40" s="1041"/>
      <c r="W40" s="1041"/>
      <c r="X40" s="1041"/>
      <c r="Y40" s="1041"/>
      <c r="Z40" s="1041"/>
      <c r="AA40" s="1041"/>
      <c r="AB40" s="1041"/>
      <c r="AC40" s="1041"/>
      <c r="AD40" s="1041"/>
      <c r="AE40" s="1042"/>
      <c r="AF40" s="1037"/>
      <c r="AG40" s="1038"/>
      <c r="AH40" s="1038"/>
      <c r="AI40" s="1038"/>
      <c r="AJ40" s="1039"/>
      <c r="AK40" s="980"/>
      <c r="AL40" s="971"/>
      <c r="AM40" s="971"/>
      <c r="AN40" s="971"/>
      <c r="AO40" s="971"/>
      <c r="AP40" s="971"/>
      <c r="AQ40" s="971"/>
      <c r="AR40" s="971"/>
      <c r="AS40" s="971"/>
      <c r="AT40" s="971"/>
      <c r="AU40" s="971"/>
      <c r="AV40" s="971"/>
      <c r="AW40" s="971"/>
      <c r="AX40" s="971"/>
      <c r="AY40" s="971"/>
      <c r="AZ40" s="1043"/>
      <c r="BA40" s="1043"/>
      <c r="BB40" s="1043"/>
      <c r="BC40" s="1043"/>
      <c r="BD40" s="1043"/>
      <c r="BE40" s="972"/>
      <c r="BF40" s="972"/>
      <c r="BG40" s="972"/>
      <c r="BH40" s="972"/>
      <c r="BI40" s="973"/>
      <c r="BJ40" s="232"/>
      <c r="BK40" s="232"/>
      <c r="BL40" s="232"/>
      <c r="BM40" s="232"/>
      <c r="BN40" s="232"/>
      <c r="BO40" s="241"/>
      <c r="BP40" s="241"/>
      <c r="BQ40" s="238">
        <v>34</v>
      </c>
      <c r="BR40" s="239"/>
      <c r="BS40" s="994"/>
      <c r="BT40" s="995"/>
      <c r="BU40" s="995"/>
      <c r="BV40" s="995"/>
      <c r="BW40" s="995"/>
      <c r="BX40" s="995"/>
      <c r="BY40" s="995"/>
      <c r="BZ40" s="995"/>
      <c r="CA40" s="995"/>
      <c r="CB40" s="995"/>
      <c r="CC40" s="995"/>
      <c r="CD40" s="995"/>
      <c r="CE40" s="995"/>
      <c r="CF40" s="995"/>
      <c r="CG40" s="1016"/>
      <c r="CH40" s="991"/>
      <c r="CI40" s="992"/>
      <c r="CJ40" s="992"/>
      <c r="CK40" s="992"/>
      <c r="CL40" s="993"/>
      <c r="CM40" s="991"/>
      <c r="CN40" s="992"/>
      <c r="CO40" s="992"/>
      <c r="CP40" s="992"/>
      <c r="CQ40" s="993"/>
      <c r="CR40" s="991"/>
      <c r="CS40" s="992"/>
      <c r="CT40" s="992"/>
      <c r="CU40" s="992"/>
      <c r="CV40" s="993"/>
      <c r="CW40" s="991"/>
      <c r="CX40" s="992"/>
      <c r="CY40" s="992"/>
      <c r="CZ40" s="992"/>
      <c r="DA40" s="993"/>
      <c r="DB40" s="991"/>
      <c r="DC40" s="992"/>
      <c r="DD40" s="992"/>
      <c r="DE40" s="992"/>
      <c r="DF40" s="993"/>
      <c r="DG40" s="991"/>
      <c r="DH40" s="992"/>
      <c r="DI40" s="992"/>
      <c r="DJ40" s="992"/>
      <c r="DK40" s="993"/>
      <c r="DL40" s="991"/>
      <c r="DM40" s="992"/>
      <c r="DN40" s="992"/>
      <c r="DO40" s="992"/>
      <c r="DP40" s="993"/>
      <c r="DQ40" s="991"/>
      <c r="DR40" s="992"/>
      <c r="DS40" s="992"/>
      <c r="DT40" s="992"/>
      <c r="DU40" s="993"/>
      <c r="DV40" s="994"/>
      <c r="DW40" s="995"/>
      <c r="DX40" s="995"/>
      <c r="DY40" s="995"/>
      <c r="DZ40" s="996"/>
      <c r="EA40" s="230"/>
    </row>
    <row r="41" spans="1:131" ht="26.25" customHeight="1" x14ac:dyDescent="0.15">
      <c r="A41" s="238">
        <v>14</v>
      </c>
      <c r="B41" s="1032"/>
      <c r="C41" s="1033"/>
      <c r="D41" s="1033"/>
      <c r="E41" s="1033"/>
      <c r="F41" s="1033"/>
      <c r="G41" s="1033"/>
      <c r="H41" s="1033"/>
      <c r="I41" s="1033"/>
      <c r="J41" s="1033"/>
      <c r="K41" s="1033"/>
      <c r="L41" s="1033"/>
      <c r="M41" s="1033"/>
      <c r="N41" s="1033"/>
      <c r="O41" s="1033"/>
      <c r="P41" s="1034"/>
      <c r="Q41" s="1040"/>
      <c r="R41" s="1041"/>
      <c r="S41" s="1041"/>
      <c r="T41" s="1041"/>
      <c r="U41" s="1041"/>
      <c r="V41" s="1041"/>
      <c r="W41" s="1041"/>
      <c r="X41" s="1041"/>
      <c r="Y41" s="1041"/>
      <c r="Z41" s="1041"/>
      <c r="AA41" s="1041"/>
      <c r="AB41" s="1041"/>
      <c r="AC41" s="1041"/>
      <c r="AD41" s="1041"/>
      <c r="AE41" s="1042"/>
      <c r="AF41" s="1037"/>
      <c r="AG41" s="1038"/>
      <c r="AH41" s="1038"/>
      <c r="AI41" s="1038"/>
      <c r="AJ41" s="1039"/>
      <c r="AK41" s="980"/>
      <c r="AL41" s="971"/>
      <c r="AM41" s="971"/>
      <c r="AN41" s="971"/>
      <c r="AO41" s="971"/>
      <c r="AP41" s="971"/>
      <c r="AQ41" s="971"/>
      <c r="AR41" s="971"/>
      <c r="AS41" s="971"/>
      <c r="AT41" s="971"/>
      <c r="AU41" s="971"/>
      <c r="AV41" s="971"/>
      <c r="AW41" s="971"/>
      <c r="AX41" s="971"/>
      <c r="AY41" s="971"/>
      <c r="AZ41" s="1043"/>
      <c r="BA41" s="1043"/>
      <c r="BB41" s="1043"/>
      <c r="BC41" s="1043"/>
      <c r="BD41" s="1043"/>
      <c r="BE41" s="972"/>
      <c r="BF41" s="972"/>
      <c r="BG41" s="972"/>
      <c r="BH41" s="972"/>
      <c r="BI41" s="973"/>
      <c r="BJ41" s="232"/>
      <c r="BK41" s="232"/>
      <c r="BL41" s="232"/>
      <c r="BM41" s="232"/>
      <c r="BN41" s="232"/>
      <c r="BO41" s="241"/>
      <c r="BP41" s="241"/>
      <c r="BQ41" s="238">
        <v>35</v>
      </c>
      <c r="BR41" s="239"/>
      <c r="BS41" s="994"/>
      <c r="BT41" s="995"/>
      <c r="BU41" s="995"/>
      <c r="BV41" s="995"/>
      <c r="BW41" s="995"/>
      <c r="BX41" s="995"/>
      <c r="BY41" s="995"/>
      <c r="BZ41" s="995"/>
      <c r="CA41" s="995"/>
      <c r="CB41" s="995"/>
      <c r="CC41" s="995"/>
      <c r="CD41" s="995"/>
      <c r="CE41" s="995"/>
      <c r="CF41" s="995"/>
      <c r="CG41" s="1016"/>
      <c r="CH41" s="991"/>
      <c r="CI41" s="992"/>
      <c r="CJ41" s="992"/>
      <c r="CK41" s="992"/>
      <c r="CL41" s="993"/>
      <c r="CM41" s="991"/>
      <c r="CN41" s="992"/>
      <c r="CO41" s="992"/>
      <c r="CP41" s="992"/>
      <c r="CQ41" s="993"/>
      <c r="CR41" s="991"/>
      <c r="CS41" s="992"/>
      <c r="CT41" s="992"/>
      <c r="CU41" s="992"/>
      <c r="CV41" s="993"/>
      <c r="CW41" s="991"/>
      <c r="CX41" s="992"/>
      <c r="CY41" s="992"/>
      <c r="CZ41" s="992"/>
      <c r="DA41" s="993"/>
      <c r="DB41" s="991"/>
      <c r="DC41" s="992"/>
      <c r="DD41" s="992"/>
      <c r="DE41" s="992"/>
      <c r="DF41" s="993"/>
      <c r="DG41" s="991"/>
      <c r="DH41" s="992"/>
      <c r="DI41" s="992"/>
      <c r="DJ41" s="992"/>
      <c r="DK41" s="993"/>
      <c r="DL41" s="991"/>
      <c r="DM41" s="992"/>
      <c r="DN41" s="992"/>
      <c r="DO41" s="992"/>
      <c r="DP41" s="993"/>
      <c r="DQ41" s="991"/>
      <c r="DR41" s="992"/>
      <c r="DS41" s="992"/>
      <c r="DT41" s="992"/>
      <c r="DU41" s="993"/>
      <c r="DV41" s="994"/>
      <c r="DW41" s="995"/>
      <c r="DX41" s="995"/>
      <c r="DY41" s="995"/>
      <c r="DZ41" s="996"/>
      <c r="EA41" s="230"/>
    </row>
    <row r="42" spans="1:131" ht="26.25" customHeight="1" x14ac:dyDescent="0.15">
      <c r="A42" s="238">
        <v>15</v>
      </c>
      <c r="B42" s="1032"/>
      <c r="C42" s="1033"/>
      <c r="D42" s="1033"/>
      <c r="E42" s="1033"/>
      <c r="F42" s="1033"/>
      <c r="G42" s="1033"/>
      <c r="H42" s="1033"/>
      <c r="I42" s="1033"/>
      <c r="J42" s="1033"/>
      <c r="K42" s="1033"/>
      <c r="L42" s="1033"/>
      <c r="M42" s="1033"/>
      <c r="N42" s="1033"/>
      <c r="O42" s="1033"/>
      <c r="P42" s="1034"/>
      <c r="Q42" s="1040"/>
      <c r="R42" s="1041"/>
      <c r="S42" s="1041"/>
      <c r="T42" s="1041"/>
      <c r="U42" s="1041"/>
      <c r="V42" s="1041"/>
      <c r="W42" s="1041"/>
      <c r="X42" s="1041"/>
      <c r="Y42" s="1041"/>
      <c r="Z42" s="1041"/>
      <c r="AA42" s="1041"/>
      <c r="AB42" s="1041"/>
      <c r="AC42" s="1041"/>
      <c r="AD42" s="1041"/>
      <c r="AE42" s="1042"/>
      <c r="AF42" s="1037"/>
      <c r="AG42" s="1038"/>
      <c r="AH42" s="1038"/>
      <c r="AI42" s="1038"/>
      <c r="AJ42" s="1039"/>
      <c r="AK42" s="980"/>
      <c r="AL42" s="971"/>
      <c r="AM42" s="971"/>
      <c r="AN42" s="971"/>
      <c r="AO42" s="971"/>
      <c r="AP42" s="971"/>
      <c r="AQ42" s="971"/>
      <c r="AR42" s="971"/>
      <c r="AS42" s="971"/>
      <c r="AT42" s="971"/>
      <c r="AU42" s="971"/>
      <c r="AV42" s="971"/>
      <c r="AW42" s="971"/>
      <c r="AX42" s="971"/>
      <c r="AY42" s="971"/>
      <c r="AZ42" s="1043"/>
      <c r="BA42" s="1043"/>
      <c r="BB42" s="1043"/>
      <c r="BC42" s="1043"/>
      <c r="BD42" s="1043"/>
      <c r="BE42" s="972"/>
      <c r="BF42" s="972"/>
      <c r="BG42" s="972"/>
      <c r="BH42" s="972"/>
      <c r="BI42" s="973"/>
      <c r="BJ42" s="232"/>
      <c r="BK42" s="232"/>
      <c r="BL42" s="232"/>
      <c r="BM42" s="232"/>
      <c r="BN42" s="232"/>
      <c r="BO42" s="241"/>
      <c r="BP42" s="241"/>
      <c r="BQ42" s="238">
        <v>36</v>
      </c>
      <c r="BR42" s="239"/>
      <c r="BS42" s="994"/>
      <c r="BT42" s="995"/>
      <c r="BU42" s="995"/>
      <c r="BV42" s="995"/>
      <c r="BW42" s="995"/>
      <c r="BX42" s="995"/>
      <c r="BY42" s="995"/>
      <c r="BZ42" s="995"/>
      <c r="CA42" s="995"/>
      <c r="CB42" s="995"/>
      <c r="CC42" s="995"/>
      <c r="CD42" s="995"/>
      <c r="CE42" s="995"/>
      <c r="CF42" s="995"/>
      <c r="CG42" s="1016"/>
      <c r="CH42" s="991"/>
      <c r="CI42" s="992"/>
      <c r="CJ42" s="992"/>
      <c r="CK42" s="992"/>
      <c r="CL42" s="993"/>
      <c r="CM42" s="991"/>
      <c r="CN42" s="992"/>
      <c r="CO42" s="992"/>
      <c r="CP42" s="992"/>
      <c r="CQ42" s="993"/>
      <c r="CR42" s="991"/>
      <c r="CS42" s="992"/>
      <c r="CT42" s="992"/>
      <c r="CU42" s="992"/>
      <c r="CV42" s="993"/>
      <c r="CW42" s="991"/>
      <c r="CX42" s="992"/>
      <c r="CY42" s="992"/>
      <c r="CZ42" s="992"/>
      <c r="DA42" s="993"/>
      <c r="DB42" s="991"/>
      <c r="DC42" s="992"/>
      <c r="DD42" s="992"/>
      <c r="DE42" s="992"/>
      <c r="DF42" s="993"/>
      <c r="DG42" s="991"/>
      <c r="DH42" s="992"/>
      <c r="DI42" s="992"/>
      <c r="DJ42" s="992"/>
      <c r="DK42" s="993"/>
      <c r="DL42" s="991"/>
      <c r="DM42" s="992"/>
      <c r="DN42" s="992"/>
      <c r="DO42" s="992"/>
      <c r="DP42" s="993"/>
      <c r="DQ42" s="991"/>
      <c r="DR42" s="992"/>
      <c r="DS42" s="992"/>
      <c r="DT42" s="992"/>
      <c r="DU42" s="993"/>
      <c r="DV42" s="994"/>
      <c r="DW42" s="995"/>
      <c r="DX42" s="995"/>
      <c r="DY42" s="995"/>
      <c r="DZ42" s="996"/>
      <c r="EA42" s="230"/>
    </row>
    <row r="43" spans="1:131" ht="26.25" customHeight="1" x14ac:dyDescent="0.15">
      <c r="A43" s="238">
        <v>16</v>
      </c>
      <c r="B43" s="1032"/>
      <c r="C43" s="1033"/>
      <c r="D43" s="1033"/>
      <c r="E43" s="1033"/>
      <c r="F43" s="1033"/>
      <c r="G43" s="1033"/>
      <c r="H43" s="1033"/>
      <c r="I43" s="1033"/>
      <c r="J43" s="1033"/>
      <c r="K43" s="1033"/>
      <c r="L43" s="1033"/>
      <c r="M43" s="1033"/>
      <c r="N43" s="1033"/>
      <c r="O43" s="1033"/>
      <c r="P43" s="1034"/>
      <c r="Q43" s="1040"/>
      <c r="R43" s="1041"/>
      <c r="S43" s="1041"/>
      <c r="T43" s="1041"/>
      <c r="U43" s="1041"/>
      <c r="V43" s="1041"/>
      <c r="W43" s="1041"/>
      <c r="X43" s="1041"/>
      <c r="Y43" s="1041"/>
      <c r="Z43" s="1041"/>
      <c r="AA43" s="1041"/>
      <c r="AB43" s="1041"/>
      <c r="AC43" s="1041"/>
      <c r="AD43" s="1041"/>
      <c r="AE43" s="1042"/>
      <c r="AF43" s="1037"/>
      <c r="AG43" s="1038"/>
      <c r="AH43" s="1038"/>
      <c r="AI43" s="1038"/>
      <c r="AJ43" s="1039"/>
      <c r="AK43" s="980"/>
      <c r="AL43" s="971"/>
      <c r="AM43" s="971"/>
      <c r="AN43" s="971"/>
      <c r="AO43" s="971"/>
      <c r="AP43" s="971"/>
      <c r="AQ43" s="971"/>
      <c r="AR43" s="971"/>
      <c r="AS43" s="971"/>
      <c r="AT43" s="971"/>
      <c r="AU43" s="971"/>
      <c r="AV43" s="971"/>
      <c r="AW43" s="971"/>
      <c r="AX43" s="971"/>
      <c r="AY43" s="971"/>
      <c r="AZ43" s="1043"/>
      <c r="BA43" s="1043"/>
      <c r="BB43" s="1043"/>
      <c r="BC43" s="1043"/>
      <c r="BD43" s="1043"/>
      <c r="BE43" s="972"/>
      <c r="BF43" s="972"/>
      <c r="BG43" s="972"/>
      <c r="BH43" s="972"/>
      <c r="BI43" s="973"/>
      <c r="BJ43" s="232"/>
      <c r="BK43" s="232"/>
      <c r="BL43" s="232"/>
      <c r="BM43" s="232"/>
      <c r="BN43" s="232"/>
      <c r="BO43" s="241"/>
      <c r="BP43" s="241"/>
      <c r="BQ43" s="238">
        <v>37</v>
      </c>
      <c r="BR43" s="239"/>
      <c r="BS43" s="994"/>
      <c r="BT43" s="995"/>
      <c r="BU43" s="995"/>
      <c r="BV43" s="995"/>
      <c r="BW43" s="995"/>
      <c r="BX43" s="995"/>
      <c r="BY43" s="995"/>
      <c r="BZ43" s="995"/>
      <c r="CA43" s="995"/>
      <c r="CB43" s="995"/>
      <c r="CC43" s="995"/>
      <c r="CD43" s="995"/>
      <c r="CE43" s="995"/>
      <c r="CF43" s="995"/>
      <c r="CG43" s="1016"/>
      <c r="CH43" s="991"/>
      <c r="CI43" s="992"/>
      <c r="CJ43" s="992"/>
      <c r="CK43" s="992"/>
      <c r="CL43" s="993"/>
      <c r="CM43" s="991"/>
      <c r="CN43" s="992"/>
      <c r="CO43" s="992"/>
      <c r="CP43" s="992"/>
      <c r="CQ43" s="993"/>
      <c r="CR43" s="991"/>
      <c r="CS43" s="992"/>
      <c r="CT43" s="992"/>
      <c r="CU43" s="992"/>
      <c r="CV43" s="993"/>
      <c r="CW43" s="991"/>
      <c r="CX43" s="992"/>
      <c r="CY43" s="992"/>
      <c r="CZ43" s="992"/>
      <c r="DA43" s="993"/>
      <c r="DB43" s="991"/>
      <c r="DC43" s="992"/>
      <c r="DD43" s="992"/>
      <c r="DE43" s="992"/>
      <c r="DF43" s="993"/>
      <c r="DG43" s="991"/>
      <c r="DH43" s="992"/>
      <c r="DI43" s="992"/>
      <c r="DJ43" s="992"/>
      <c r="DK43" s="993"/>
      <c r="DL43" s="991"/>
      <c r="DM43" s="992"/>
      <c r="DN43" s="992"/>
      <c r="DO43" s="992"/>
      <c r="DP43" s="993"/>
      <c r="DQ43" s="991"/>
      <c r="DR43" s="992"/>
      <c r="DS43" s="992"/>
      <c r="DT43" s="992"/>
      <c r="DU43" s="993"/>
      <c r="DV43" s="994"/>
      <c r="DW43" s="995"/>
      <c r="DX43" s="995"/>
      <c r="DY43" s="995"/>
      <c r="DZ43" s="996"/>
      <c r="EA43" s="230"/>
    </row>
    <row r="44" spans="1:131" ht="26.25" customHeight="1" x14ac:dyDescent="0.15">
      <c r="A44" s="238">
        <v>17</v>
      </c>
      <c r="B44" s="1032"/>
      <c r="C44" s="1033"/>
      <c r="D44" s="1033"/>
      <c r="E44" s="1033"/>
      <c r="F44" s="1033"/>
      <c r="G44" s="1033"/>
      <c r="H44" s="1033"/>
      <c r="I44" s="1033"/>
      <c r="J44" s="1033"/>
      <c r="K44" s="1033"/>
      <c r="L44" s="1033"/>
      <c r="M44" s="1033"/>
      <c r="N44" s="1033"/>
      <c r="O44" s="1033"/>
      <c r="P44" s="1034"/>
      <c r="Q44" s="1040"/>
      <c r="R44" s="1041"/>
      <c r="S44" s="1041"/>
      <c r="T44" s="1041"/>
      <c r="U44" s="1041"/>
      <c r="V44" s="1041"/>
      <c r="W44" s="1041"/>
      <c r="X44" s="1041"/>
      <c r="Y44" s="1041"/>
      <c r="Z44" s="1041"/>
      <c r="AA44" s="1041"/>
      <c r="AB44" s="1041"/>
      <c r="AC44" s="1041"/>
      <c r="AD44" s="1041"/>
      <c r="AE44" s="1042"/>
      <c r="AF44" s="1037"/>
      <c r="AG44" s="1038"/>
      <c r="AH44" s="1038"/>
      <c r="AI44" s="1038"/>
      <c r="AJ44" s="1039"/>
      <c r="AK44" s="980"/>
      <c r="AL44" s="971"/>
      <c r="AM44" s="971"/>
      <c r="AN44" s="971"/>
      <c r="AO44" s="971"/>
      <c r="AP44" s="971"/>
      <c r="AQ44" s="971"/>
      <c r="AR44" s="971"/>
      <c r="AS44" s="971"/>
      <c r="AT44" s="971"/>
      <c r="AU44" s="971"/>
      <c r="AV44" s="971"/>
      <c r="AW44" s="971"/>
      <c r="AX44" s="971"/>
      <c r="AY44" s="971"/>
      <c r="AZ44" s="1043"/>
      <c r="BA44" s="1043"/>
      <c r="BB44" s="1043"/>
      <c r="BC44" s="1043"/>
      <c r="BD44" s="1043"/>
      <c r="BE44" s="972"/>
      <c r="BF44" s="972"/>
      <c r="BG44" s="972"/>
      <c r="BH44" s="972"/>
      <c r="BI44" s="973"/>
      <c r="BJ44" s="232"/>
      <c r="BK44" s="232"/>
      <c r="BL44" s="232"/>
      <c r="BM44" s="232"/>
      <c r="BN44" s="232"/>
      <c r="BO44" s="241"/>
      <c r="BP44" s="241"/>
      <c r="BQ44" s="238">
        <v>38</v>
      </c>
      <c r="BR44" s="239"/>
      <c r="BS44" s="994"/>
      <c r="BT44" s="995"/>
      <c r="BU44" s="995"/>
      <c r="BV44" s="995"/>
      <c r="BW44" s="995"/>
      <c r="BX44" s="995"/>
      <c r="BY44" s="995"/>
      <c r="BZ44" s="995"/>
      <c r="CA44" s="995"/>
      <c r="CB44" s="995"/>
      <c r="CC44" s="995"/>
      <c r="CD44" s="995"/>
      <c r="CE44" s="995"/>
      <c r="CF44" s="995"/>
      <c r="CG44" s="1016"/>
      <c r="CH44" s="991"/>
      <c r="CI44" s="992"/>
      <c r="CJ44" s="992"/>
      <c r="CK44" s="992"/>
      <c r="CL44" s="993"/>
      <c r="CM44" s="991"/>
      <c r="CN44" s="992"/>
      <c r="CO44" s="992"/>
      <c r="CP44" s="992"/>
      <c r="CQ44" s="993"/>
      <c r="CR44" s="991"/>
      <c r="CS44" s="992"/>
      <c r="CT44" s="992"/>
      <c r="CU44" s="992"/>
      <c r="CV44" s="993"/>
      <c r="CW44" s="991"/>
      <c r="CX44" s="992"/>
      <c r="CY44" s="992"/>
      <c r="CZ44" s="992"/>
      <c r="DA44" s="993"/>
      <c r="DB44" s="991"/>
      <c r="DC44" s="992"/>
      <c r="DD44" s="992"/>
      <c r="DE44" s="992"/>
      <c r="DF44" s="993"/>
      <c r="DG44" s="991"/>
      <c r="DH44" s="992"/>
      <c r="DI44" s="992"/>
      <c r="DJ44" s="992"/>
      <c r="DK44" s="993"/>
      <c r="DL44" s="991"/>
      <c r="DM44" s="992"/>
      <c r="DN44" s="992"/>
      <c r="DO44" s="992"/>
      <c r="DP44" s="993"/>
      <c r="DQ44" s="991"/>
      <c r="DR44" s="992"/>
      <c r="DS44" s="992"/>
      <c r="DT44" s="992"/>
      <c r="DU44" s="993"/>
      <c r="DV44" s="994"/>
      <c r="DW44" s="995"/>
      <c r="DX44" s="995"/>
      <c r="DY44" s="995"/>
      <c r="DZ44" s="996"/>
      <c r="EA44" s="230"/>
    </row>
    <row r="45" spans="1:131" ht="26.25" customHeight="1" x14ac:dyDescent="0.15">
      <c r="A45" s="238">
        <v>18</v>
      </c>
      <c r="B45" s="1032"/>
      <c r="C45" s="1033"/>
      <c r="D45" s="1033"/>
      <c r="E45" s="1033"/>
      <c r="F45" s="1033"/>
      <c r="G45" s="1033"/>
      <c r="H45" s="1033"/>
      <c r="I45" s="1033"/>
      <c r="J45" s="1033"/>
      <c r="K45" s="1033"/>
      <c r="L45" s="1033"/>
      <c r="M45" s="1033"/>
      <c r="N45" s="1033"/>
      <c r="O45" s="1033"/>
      <c r="P45" s="1034"/>
      <c r="Q45" s="1040"/>
      <c r="R45" s="1041"/>
      <c r="S45" s="1041"/>
      <c r="T45" s="1041"/>
      <c r="U45" s="1041"/>
      <c r="V45" s="1041"/>
      <c r="W45" s="1041"/>
      <c r="X45" s="1041"/>
      <c r="Y45" s="1041"/>
      <c r="Z45" s="1041"/>
      <c r="AA45" s="1041"/>
      <c r="AB45" s="1041"/>
      <c r="AC45" s="1041"/>
      <c r="AD45" s="1041"/>
      <c r="AE45" s="1042"/>
      <c r="AF45" s="1037"/>
      <c r="AG45" s="1038"/>
      <c r="AH45" s="1038"/>
      <c r="AI45" s="1038"/>
      <c r="AJ45" s="1039"/>
      <c r="AK45" s="980"/>
      <c r="AL45" s="971"/>
      <c r="AM45" s="971"/>
      <c r="AN45" s="971"/>
      <c r="AO45" s="971"/>
      <c r="AP45" s="971"/>
      <c r="AQ45" s="971"/>
      <c r="AR45" s="971"/>
      <c r="AS45" s="971"/>
      <c r="AT45" s="971"/>
      <c r="AU45" s="971"/>
      <c r="AV45" s="971"/>
      <c r="AW45" s="971"/>
      <c r="AX45" s="971"/>
      <c r="AY45" s="971"/>
      <c r="AZ45" s="1043"/>
      <c r="BA45" s="1043"/>
      <c r="BB45" s="1043"/>
      <c r="BC45" s="1043"/>
      <c r="BD45" s="1043"/>
      <c r="BE45" s="972"/>
      <c r="BF45" s="972"/>
      <c r="BG45" s="972"/>
      <c r="BH45" s="972"/>
      <c r="BI45" s="973"/>
      <c r="BJ45" s="232"/>
      <c r="BK45" s="232"/>
      <c r="BL45" s="232"/>
      <c r="BM45" s="232"/>
      <c r="BN45" s="232"/>
      <c r="BO45" s="241"/>
      <c r="BP45" s="241"/>
      <c r="BQ45" s="238">
        <v>39</v>
      </c>
      <c r="BR45" s="239"/>
      <c r="BS45" s="994"/>
      <c r="BT45" s="995"/>
      <c r="BU45" s="995"/>
      <c r="BV45" s="995"/>
      <c r="BW45" s="995"/>
      <c r="BX45" s="995"/>
      <c r="BY45" s="995"/>
      <c r="BZ45" s="995"/>
      <c r="CA45" s="995"/>
      <c r="CB45" s="995"/>
      <c r="CC45" s="995"/>
      <c r="CD45" s="995"/>
      <c r="CE45" s="995"/>
      <c r="CF45" s="995"/>
      <c r="CG45" s="1016"/>
      <c r="CH45" s="991"/>
      <c r="CI45" s="992"/>
      <c r="CJ45" s="992"/>
      <c r="CK45" s="992"/>
      <c r="CL45" s="993"/>
      <c r="CM45" s="991"/>
      <c r="CN45" s="992"/>
      <c r="CO45" s="992"/>
      <c r="CP45" s="992"/>
      <c r="CQ45" s="993"/>
      <c r="CR45" s="991"/>
      <c r="CS45" s="992"/>
      <c r="CT45" s="992"/>
      <c r="CU45" s="992"/>
      <c r="CV45" s="993"/>
      <c r="CW45" s="991"/>
      <c r="CX45" s="992"/>
      <c r="CY45" s="992"/>
      <c r="CZ45" s="992"/>
      <c r="DA45" s="993"/>
      <c r="DB45" s="991"/>
      <c r="DC45" s="992"/>
      <c r="DD45" s="992"/>
      <c r="DE45" s="992"/>
      <c r="DF45" s="993"/>
      <c r="DG45" s="991"/>
      <c r="DH45" s="992"/>
      <c r="DI45" s="992"/>
      <c r="DJ45" s="992"/>
      <c r="DK45" s="993"/>
      <c r="DL45" s="991"/>
      <c r="DM45" s="992"/>
      <c r="DN45" s="992"/>
      <c r="DO45" s="992"/>
      <c r="DP45" s="993"/>
      <c r="DQ45" s="991"/>
      <c r="DR45" s="992"/>
      <c r="DS45" s="992"/>
      <c r="DT45" s="992"/>
      <c r="DU45" s="993"/>
      <c r="DV45" s="994"/>
      <c r="DW45" s="995"/>
      <c r="DX45" s="995"/>
      <c r="DY45" s="995"/>
      <c r="DZ45" s="996"/>
      <c r="EA45" s="230"/>
    </row>
    <row r="46" spans="1:131" ht="26.25" customHeight="1" x14ac:dyDescent="0.15">
      <c r="A46" s="238">
        <v>19</v>
      </c>
      <c r="B46" s="1032"/>
      <c r="C46" s="1033"/>
      <c r="D46" s="1033"/>
      <c r="E46" s="1033"/>
      <c r="F46" s="1033"/>
      <c r="G46" s="1033"/>
      <c r="H46" s="1033"/>
      <c r="I46" s="1033"/>
      <c r="J46" s="1033"/>
      <c r="K46" s="1033"/>
      <c r="L46" s="1033"/>
      <c r="M46" s="1033"/>
      <c r="N46" s="1033"/>
      <c r="O46" s="1033"/>
      <c r="P46" s="1034"/>
      <c r="Q46" s="1040"/>
      <c r="R46" s="1041"/>
      <c r="S46" s="1041"/>
      <c r="T46" s="1041"/>
      <c r="U46" s="1041"/>
      <c r="V46" s="1041"/>
      <c r="W46" s="1041"/>
      <c r="X46" s="1041"/>
      <c r="Y46" s="1041"/>
      <c r="Z46" s="1041"/>
      <c r="AA46" s="1041"/>
      <c r="AB46" s="1041"/>
      <c r="AC46" s="1041"/>
      <c r="AD46" s="1041"/>
      <c r="AE46" s="1042"/>
      <c r="AF46" s="1037"/>
      <c r="AG46" s="1038"/>
      <c r="AH46" s="1038"/>
      <c r="AI46" s="1038"/>
      <c r="AJ46" s="1039"/>
      <c r="AK46" s="980"/>
      <c r="AL46" s="971"/>
      <c r="AM46" s="971"/>
      <c r="AN46" s="971"/>
      <c r="AO46" s="971"/>
      <c r="AP46" s="971"/>
      <c r="AQ46" s="971"/>
      <c r="AR46" s="971"/>
      <c r="AS46" s="971"/>
      <c r="AT46" s="971"/>
      <c r="AU46" s="971"/>
      <c r="AV46" s="971"/>
      <c r="AW46" s="971"/>
      <c r="AX46" s="971"/>
      <c r="AY46" s="971"/>
      <c r="AZ46" s="1043"/>
      <c r="BA46" s="1043"/>
      <c r="BB46" s="1043"/>
      <c r="BC46" s="1043"/>
      <c r="BD46" s="1043"/>
      <c r="BE46" s="972"/>
      <c r="BF46" s="972"/>
      <c r="BG46" s="972"/>
      <c r="BH46" s="972"/>
      <c r="BI46" s="973"/>
      <c r="BJ46" s="232"/>
      <c r="BK46" s="232"/>
      <c r="BL46" s="232"/>
      <c r="BM46" s="232"/>
      <c r="BN46" s="232"/>
      <c r="BO46" s="241"/>
      <c r="BP46" s="241"/>
      <c r="BQ46" s="238">
        <v>40</v>
      </c>
      <c r="BR46" s="239"/>
      <c r="BS46" s="994"/>
      <c r="BT46" s="995"/>
      <c r="BU46" s="995"/>
      <c r="BV46" s="995"/>
      <c r="BW46" s="995"/>
      <c r="BX46" s="995"/>
      <c r="BY46" s="995"/>
      <c r="BZ46" s="995"/>
      <c r="CA46" s="995"/>
      <c r="CB46" s="995"/>
      <c r="CC46" s="995"/>
      <c r="CD46" s="995"/>
      <c r="CE46" s="995"/>
      <c r="CF46" s="995"/>
      <c r="CG46" s="1016"/>
      <c r="CH46" s="991"/>
      <c r="CI46" s="992"/>
      <c r="CJ46" s="992"/>
      <c r="CK46" s="992"/>
      <c r="CL46" s="993"/>
      <c r="CM46" s="991"/>
      <c r="CN46" s="992"/>
      <c r="CO46" s="992"/>
      <c r="CP46" s="992"/>
      <c r="CQ46" s="993"/>
      <c r="CR46" s="991"/>
      <c r="CS46" s="992"/>
      <c r="CT46" s="992"/>
      <c r="CU46" s="992"/>
      <c r="CV46" s="993"/>
      <c r="CW46" s="991"/>
      <c r="CX46" s="992"/>
      <c r="CY46" s="992"/>
      <c r="CZ46" s="992"/>
      <c r="DA46" s="993"/>
      <c r="DB46" s="991"/>
      <c r="DC46" s="992"/>
      <c r="DD46" s="992"/>
      <c r="DE46" s="992"/>
      <c r="DF46" s="993"/>
      <c r="DG46" s="991"/>
      <c r="DH46" s="992"/>
      <c r="DI46" s="992"/>
      <c r="DJ46" s="992"/>
      <c r="DK46" s="993"/>
      <c r="DL46" s="991"/>
      <c r="DM46" s="992"/>
      <c r="DN46" s="992"/>
      <c r="DO46" s="992"/>
      <c r="DP46" s="993"/>
      <c r="DQ46" s="991"/>
      <c r="DR46" s="992"/>
      <c r="DS46" s="992"/>
      <c r="DT46" s="992"/>
      <c r="DU46" s="993"/>
      <c r="DV46" s="994"/>
      <c r="DW46" s="995"/>
      <c r="DX46" s="995"/>
      <c r="DY46" s="995"/>
      <c r="DZ46" s="996"/>
      <c r="EA46" s="230"/>
    </row>
    <row r="47" spans="1:131" ht="26.25" customHeight="1" x14ac:dyDescent="0.15">
      <c r="A47" s="238">
        <v>20</v>
      </c>
      <c r="B47" s="1032"/>
      <c r="C47" s="1033"/>
      <c r="D47" s="1033"/>
      <c r="E47" s="1033"/>
      <c r="F47" s="1033"/>
      <c r="G47" s="1033"/>
      <c r="H47" s="1033"/>
      <c r="I47" s="1033"/>
      <c r="J47" s="1033"/>
      <c r="K47" s="1033"/>
      <c r="L47" s="1033"/>
      <c r="M47" s="1033"/>
      <c r="N47" s="1033"/>
      <c r="O47" s="1033"/>
      <c r="P47" s="1034"/>
      <c r="Q47" s="1040"/>
      <c r="R47" s="1041"/>
      <c r="S47" s="1041"/>
      <c r="T47" s="1041"/>
      <c r="U47" s="1041"/>
      <c r="V47" s="1041"/>
      <c r="W47" s="1041"/>
      <c r="X47" s="1041"/>
      <c r="Y47" s="1041"/>
      <c r="Z47" s="1041"/>
      <c r="AA47" s="1041"/>
      <c r="AB47" s="1041"/>
      <c r="AC47" s="1041"/>
      <c r="AD47" s="1041"/>
      <c r="AE47" s="1042"/>
      <c r="AF47" s="1037"/>
      <c r="AG47" s="1038"/>
      <c r="AH47" s="1038"/>
      <c r="AI47" s="1038"/>
      <c r="AJ47" s="1039"/>
      <c r="AK47" s="980"/>
      <c r="AL47" s="971"/>
      <c r="AM47" s="971"/>
      <c r="AN47" s="971"/>
      <c r="AO47" s="971"/>
      <c r="AP47" s="971"/>
      <c r="AQ47" s="971"/>
      <c r="AR47" s="971"/>
      <c r="AS47" s="971"/>
      <c r="AT47" s="971"/>
      <c r="AU47" s="971"/>
      <c r="AV47" s="971"/>
      <c r="AW47" s="971"/>
      <c r="AX47" s="971"/>
      <c r="AY47" s="971"/>
      <c r="AZ47" s="1043"/>
      <c r="BA47" s="1043"/>
      <c r="BB47" s="1043"/>
      <c r="BC47" s="1043"/>
      <c r="BD47" s="1043"/>
      <c r="BE47" s="972"/>
      <c r="BF47" s="972"/>
      <c r="BG47" s="972"/>
      <c r="BH47" s="972"/>
      <c r="BI47" s="973"/>
      <c r="BJ47" s="232"/>
      <c r="BK47" s="232"/>
      <c r="BL47" s="232"/>
      <c r="BM47" s="232"/>
      <c r="BN47" s="232"/>
      <c r="BO47" s="241"/>
      <c r="BP47" s="241"/>
      <c r="BQ47" s="238">
        <v>41</v>
      </c>
      <c r="BR47" s="239"/>
      <c r="BS47" s="994"/>
      <c r="BT47" s="995"/>
      <c r="BU47" s="995"/>
      <c r="BV47" s="995"/>
      <c r="BW47" s="995"/>
      <c r="BX47" s="995"/>
      <c r="BY47" s="995"/>
      <c r="BZ47" s="995"/>
      <c r="CA47" s="995"/>
      <c r="CB47" s="995"/>
      <c r="CC47" s="995"/>
      <c r="CD47" s="995"/>
      <c r="CE47" s="995"/>
      <c r="CF47" s="995"/>
      <c r="CG47" s="1016"/>
      <c r="CH47" s="991"/>
      <c r="CI47" s="992"/>
      <c r="CJ47" s="992"/>
      <c r="CK47" s="992"/>
      <c r="CL47" s="993"/>
      <c r="CM47" s="991"/>
      <c r="CN47" s="992"/>
      <c r="CO47" s="992"/>
      <c r="CP47" s="992"/>
      <c r="CQ47" s="993"/>
      <c r="CR47" s="991"/>
      <c r="CS47" s="992"/>
      <c r="CT47" s="992"/>
      <c r="CU47" s="992"/>
      <c r="CV47" s="993"/>
      <c r="CW47" s="991"/>
      <c r="CX47" s="992"/>
      <c r="CY47" s="992"/>
      <c r="CZ47" s="992"/>
      <c r="DA47" s="993"/>
      <c r="DB47" s="991"/>
      <c r="DC47" s="992"/>
      <c r="DD47" s="992"/>
      <c r="DE47" s="992"/>
      <c r="DF47" s="993"/>
      <c r="DG47" s="991"/>
      <c r="DH47" s="992"/>
      <c r="DI47" s="992"/>
      <c r="DJ47" s="992"/>
      <c r="DK47" s="993"/>
      <c r="DL47" s="991"/>
      <c r="DM47" s="992"/>
      <c r="DN47" s="992"/>
      <c r="DO47" s="992"/>
      <c r="DP47" s="993"/>
      <c r="DQ47" s="991"/>
      <c r="DR47" s="992"/>
      <c r="DS47" s="992"/>
      <c r="DT47" s="992"/>
      <c r="DU47" s="993"/>
      <c r="DV47" s="994"/>
      <c r="DW47" s="995"/>
      <c r="DX47" s="995"/>
      <c r="DY47" s="995"/>
      <c r="DZ47" s="996"/>
      <c r="EA47" s="230"/>
    </row>
    <row r="48" spans="1:131" ht="26.25" customHeight="1" x14ac:dyDescent="0.15">
      <c r="A48" s="238">
        <v>21</v>
      </c>
      <c r="B48" s="1032"/>
      <c r="C48" s="1033"/>
      <c r="D48" s="1033"/>
      <c r="E48" s="1033"/>
      <c r="F48" s="1033"/>
      <c r="G48" s="1033"/>
      <c r="H48" s="1033"/>
      <c r="I48" s="1033"/>
      <c r="J48" s="1033"/>
      <c r="K48" s="1033"/>
      <c r="L48" s="1033"/>
      <c r="M48" s="1033"/>
      <c r="N48" s="1033"/>
      <c r="O48" s="1033"/>
      <c r="P48" s="1034"/>
      <c r="Q48" s="1040"/>
      <c r="R48" s="1041"/>
      <c r="S48" s="1041"/>
      <c r="T48" s="1041"/>
      <c r="U48" s="1041"/>
      <c r="V48" s="1041"/>
      <c r="W48" s="1041"/>
      <c r="X48" s="1041"/>
      <c r="Y48" s="1041"/>
      <c r="Z48" s="1041"/>
      <c r="AA48" s="1041"/>
      <c r="AB48" s="1041"/>
      <c r="AC48" s="1041"/>
      <c r="AD48" s="1041"/>
      <c r="AE48" s="1042"/>
      <c r="AF48" s="1037"/>
      <c r="AG48" s="1038"/>
      <c r="AH48" s="1038"/>
      <c r="AI48" s="1038"/>
      <c r="AJ48" s="1039"/>
      <c r="AK48" s="980"/>
      <c r="AL48" s="971"/>
      <c r="AM48" s="971"/>
      <c r="AN48" s="971"/>
      <c r="AO48" s="971"/>
      <c r="AP48" s="971"/>
      <c r="AQ48" s="971"/>
      <c r="AR48" s="971"/>
      <c r="AS48" s="971"/>
      <c r="AT48" s="971"/>
      <c r="AU48" s="971"/>
      <c r="AV48" s="971"/>
      <c r="AW48" s="971"/>
      <c r="AX48" s="971"/>
      <c r="AY48" s="971"/>
      <c r="AZ48" s="1043"/>
      <c r="BA48" s="1043"/>
      <c r="BB48" s="1043"/>
      <c r="BC48" s="1043"/>
      <c r="BD48" s="1043"/>
      <c r="BE48" s="972"/>
      <c r="BF48" s="972"/>
      <c r="BG48" s="972"/>
      <c r="BH48" s="972"/>
      <c r="BI48" s="973"/>
      <c r="BJ48" s="232"/>
      <c r="BK48" s="232"/>
      <c r="BL48" s="232"/>
      <c r="BM48" s="232"/>
      <c r="BN48" s="232"/>
      <c r="BO48" s="241"/>
      <c r="BP48" s="241"/>
      <c r="BQ48" s="238">
        <v>42</v>
      </c>
      <c r="BR48" s="239"/>
      <c r="BS48" s="994"/>
      <c r="BT48" s="995"/>
      <c r="BU48" s="995"/>
      <c r="BV48" s="995"/>
      <c r="BW48" s="995"/>
      <c r="BX48" s="995"/>
      <c r="BY48" s="995"/>
      <c r="BZ48" s="995"/>
      <c r="CA48" s="995"/>
      <c r="CB48" s="995"/>
      <c r="CC48" s="995"/>
      <c r="CD48" s="995"/>
      <c r="CE48" s="995"/>
      <c r="CF48" s="995"/>
      <c r="CG48" s="1016"/>
      <c r="CH48" s="991"/>
      <c r="CI48" s="992"/>
      <c r="CJ48" s="992"/>
      <c r="CK48" s="992"/>
      <c r="CL48" s="993"/>
      <c r="CM48" s="991"/>
      <c r="CN48" s="992"/>
      <c r="CO48" s="992"/>
      <c r="CP48" s="992"/>
      <c r="CQ48" s="993"/>
      <c r="CR48" s="991"/>
      <c r="CS48" s="992"/>
      <c r="CT48" s="992"/>
      <c r="CU48" s="992"/>
      <c r="CV48" s="993"/>
      <c r="CW48" s="991"/>
      <c r="CX48" s="992"/>
      <c r="CY48" s="992"/>
      <c r="CZ48" s="992"/>
      <c r="DA48" s="993"/>
      <c r="DB48" s="991"/>
      <c r="DC48" s="992"/>
      <c r="DD48" s="992"/>
      <c r="DE48" s="992"/>
      <c r="DF48" s="993"/>
      <c r="DG48" s="991"/>
      <c r="DH48" s="992"/>
      <c r="DI48" s="992"/>
      <c r="DJ48" s="992"/>
      <c r="DK48" s="993"/>
      <c r="DL48" s="991"/>
      <c r="DM48" s="992"/>
      <c r="DN48" s="992"/>
      <c r="DO48" s="992"/>
      <c r="DP48" s="993"/>
      <c r="DQ48" s="991"/>
      <c r="DR48" s="992"/>
      <c r="DS48" s="992"/>
      <c r="DT48" s="992"/>
      <c r="DU48" s="993"/>
      <c r="DV48" s="994"/>
      <c r="DW48" s="995"/>
      <c r="DX48" s="995"/>
      <c r="DY48" s="995"/>
      <c r="DZ48" s="996"/>
      <c r="EA48" s="230"/>
    </row>
    <row r="49" spans="1:131" ht="26.25" customHeight="1" x14ac:dyDescent="0.15">
      <c r="A49" s="238">
        <v>22</v>
      </c>
      <c r="B49" s="1032"/>
      <c r="C49" s="1033"/>
      <c r="D49" s="1033"/>
      <c r="E49" s="1033"/>
      <c r="F49" s="1033"/>
      <c r="G49" s="1033"/>
      <c r="H49" s="1033"/>
      <c r="I49" s="1033"/>
      <c r="J49" s="1033"/>
      <c r="K49" s="1033"/>
      <c r="L49" s="1033"/>
      <c r="M49" s="1033"/>
      <c r="N49" s="1033"/>
      <c r="O49" s="1033"/>
      <c r="P49" s="1034"/>
      <c r="Q49" s="1040"/>
      <c r="R49" s="1041"/>
      <c r="S49" s="1041"/>
      <c r="T49" s="1041"/>
      <c r="U49" s="1041"/>
      <c r="V49" s="1041"/>
      <c r="W49" s="1041"/>
      <c r="X49" s="1041"/>
      <c r="Y49" s="1041"/>
      <c r="Z49" s="1041"/>
      <c r="AA49" s="1041"/>
      <c r="AB49" s="1041"/>
      <c r="AC49" s="1041"/>
      <c r="AD49" s="1041"/>
      <c r="AE49" s="1042"/>
      <c r="AF49" s="1037"/>
      <c r="AG49" s="1038"/>
      <c r="AH49" s="1038"/>
      <c r="AI49" s="1038"/>
      <c r="AJ49" s="1039"/>
      <c r="AK49" s="980"/>
      <c r="AL49" s="971"/>
      <c r="AM49" s="971"/>
      <c r="AN49" s="971"/>
      <c r="AO49" s="971"/>
      <c r="AP49" s="971"/>
      <c r="AQ49" s="971"/>
      <c r="AR49" s="971"/>
      <c r="AS49" s="971"/>
      <c r="AT49" s="971"/>
      <c r="AU49" s="971"/>
      <c r="AV49" s="971"/>
      <c r="AW49" s="971"/>
      <c r="AX49" s="971"/>
      <c r="AY49" s="971"/>
      <c r="AZ49" s="1043"/>
      <c r="BA49" s="1043"/>
      <c r="BB49" s="1043"/>
      <c r="BC49" s="1043"/>
      <c r="BD49" s="1043"/>
      <c r="BE49" s="972"/>
      <c r="BF49" s="972"/>
      <c r="BG49" s="972"/>
      <c r="BH49" s="972"/>
      <c r="BI49" s="973"/>
      <c r="BJ49" s="232"/>
      <c r="BK49" s="232"/>
      <c r="BL49" s="232"/>
      <c r="BM49" s="232"/>
      <c r="BN49" s="232"/>
      <c r="BO49" s="241"/>
      <c r="BP49" s="241"/>
      <c r="BQ49" s="238">
        <v>43</v>
      </c>
      <c r="BR49" s="239"/>
      <c r="BS49" s="994"/>
      <c r="BT49" s="995"/>
      <c r="BU49" s="995"/>
      <c r="BV49" s="995"/>
      <c r="BW49" s="995"/>
      <c r="BX49" s="995"/>
      <c r="BY49" s="995"/>
      <c r="BZ49" s="995"/>
      <c r="CA49" s="995"/>
      <c r="CB49" s="995"/>
      <c r="CC49" s="995"/>
      <c r="CD49" s="995"/>
      <c r="CE49" s="995"/>
      <c r="CF49" s="995"/>
      <c r="CG49" s="1016"/>
      <c r="CH49" s="991"/>
      <c r="CI49" s="992"/>
      <c r="CJ49" s="992"/>
      <c r="CK49" s="992"/>
      <c r="CL49" s="993"/>
      <c r="CM49" s="991"/>
      <c r="CN49" s="992"/>
      <c r="CO49" s="992"/>
      <c r="CP49" s="992"/>
      <c r="CQ49" s="993"/>
      <c r="CR49" s="991"/>
      <c r="CS49" s="992"/>
      <c r="CT49" s="992"/>
      <c r="CU49" s="992"/>
      <c r="CV49" s="993"/>
      <c r="CW49" s="991"/>
      <c r="CX49" s="992"/>
      <c r="CY49" s="992"/>
      <c r="CZ49" s="992"/>
      <c r="DA49" s="993"/>
      <c r="DB49" s="991"/>
      <c r="DC49" s="992"/>
      <c r="DD49" s="992"/>
      <c r="DE49" s="992"/>
      <c r="DF49" s="993"/>
      <c r="DG49" s="991"/>
      <c r="DH49" s="992"/>
      <c r="DI49" s="992"/>
      <c r="DJ49" s="992"/>
      <c r="DK49" s="993"/>
      <c r="DL49" s="991"/>
      <c r="DM49" s="992"/>
      <c r="DN49" s="992"/>
      <c r="DO49" s="992"/>
      <c r="DP49" s="993"/>
      <c r="DQ49" s="991"/>
      <c r="DR49" s="992"/>
      <c r="DS49" s="992"/>
      <c r="DT49" s="992"/>
      <c r="DU49" s="993"/>
      <c r="DV49" s="994"/>
      <c r="DW49" s="995"/>
      <c r="DX49" s="995"/>
      <c r="DY49" s="995"/>
      <c r="DZ49" s="996"/>
      <c r="EA49" s="230"/>
    </row>
    <row r="50" spans="1:131" ht="26.25" customHeight="1" x14ac:dyDescent="0.15">
      <c r="A50" s="238">
        <v>23</v>
      </c>
      <c r="B50" s="1032"/>
      <c r="C50" s="1033"/>
      <c r="D50" s="1033"/>
      <c r="E50" s="1033"/>
      <c r="F50" s="1033"/>
      <c r="G50" s="1033"/>
      <c r="H50" s="1033"/>
      <c r="I50" s="1033"/>
      <c r="J50" s="1033"/>
      <c r="K50" s="1033"/>
      <c r="L50" s="1033"/>
      <c r="M50" s="1033"/>
      <c r="N50" s="1033"/>
      <c r="O50" s="1033"/>
      <c r="P50" s="1034"/>
      <c r="Q50" s="1035"/>
      <c r="R50" s="1027"/>
      <c r="S50" s="1027"/>
      <c r="T50" s="1027"/>
      <c r="U50" s="1027"/>
      <c r="V50" s="1027"/>
      <c r="W50" s="1027"/>
      <c r="X50" s="1027"/>
      <c r="Y50" s="1027"/>
      <c r="Z50" s="1027"/>
      <c r="AA50" s="1027"/>
      <c r="AB50" s="1027"/>
      <c r="AC50" s="1027"/>
      <c r="AD50" s="1027"/>
      <c r="AE50" s="1036"/>
      <c r="AF50" s="1037"/>
      <c r="AG50" s="1038"/>
      <c r="AH50" s="1038"/>
      <c r="AI50" s="1038"/>
      <c r="AJ50" s="1039"/>
      <c r="AK50" s="1026"/>
      <c r="AL50" s="1027"/>
      <c r="AM50" s="1027"/>
      <c r="AN50" s="1027"/>
      <c r="AO50" s="1027"/>
      <c r="AP50" s="1027"/>
      <c r="AQ50" s="1027"/>
      <c r="AR50" s="1027"/>
      <c r="AS50" s="1027"/>
      <c r="AT50" s="1027"/>
      <c r="AU50" s="1027"/>
      <c r="AV50" s="1027"/>
      <c r="AW50" s="1027"/>
      <c r="AX50" s="1027"/>
      <c r="AY50" s="1027"/>
      <c r="AZ50" s="1028"/>
      <c r="BA50" s="1028"/>
      <c r="BB50" s="1028"/>
      <c r="BC50" s="1028"/>
      <c r="BD50" s="1028"/>
      <c r="BE50" s="972"/>
      <c r="BF50" s="972"/>
      <c r="BG50" s="972"/>
      <c r="BH50" s="972"/>
      <c r="BI50" s="973"/>
      <c r="BJ50" s="232"/>
      <c r="BK50" s="232"/>
      <c r="BL50" s="232"/>
      <c r="BM50" s="232"/>
      <c r="BN50" s="232"/>
      <c r="BO50" s="241"/>
      <c r="BP50" s="241"/>
      <c r="BQ50" s="238">
        <v>44</v>
      </c>
      <c r="BR50" s="239"/>
      <c r="BS50" s="994"/>
      <c r="BT50" s="995"/>
      <c r="BU50" s="995"/>
      <c r="BV50" s="995"/>
      <c r="BW50" s="995"/>
      <c r="BX50" s="995"/>
      <c r="BY50" s="995"/>
      <c r="BZ50" s="995"/>
      <c r="CA50" s="995"/>
      <c r="CB50" s="995"/>
      <c r="CC50" s="995"/>
      <c r="CD50" s="995"/>
      <c r="CE50" s="995"/>
      <c r="CF50" s="995"/>
      <c r="CG50" s="1016"/>
      <c r="CH50" s="991"/>
      <c r="CI50" s="992"/>
      <c r="CJ50" s="992"/>
      <c r="CK50" s="992"/>
      <c r="CL50" s="993"/>
      <c r="CM50" s="991"/>
      <c r="CN50" s="992"/>
      <c r="CO50" s="992"/>
      <c r="CP50" s="992"/>
      <c r="CQ50" s="993"/>
      <c r="CR50" s="991"/>
      <c r="CS50" s="992"/>
      <c r="CT50" s="992"/>
      <c r="CU50" s="992"/>
      <c r="CV50" s="993"/>
      <c r="CW50" s="991"/>
      <c r="CX50" s="992"/>
      <c r="CY50" s="992"/>
      <c r="CZ50" s="992"/>
      <c r="DA50" s="993"/>
      <c r="DB50" s="991"/>
      <c r="DC50" s="992"/>
      <c r="DD50" s="992"/>
      <c r="DE50" s="992"/>
      <c r="DF50" s="993"/>
      <c r="DG50" s="991"/>
      <c r="DH50" s="992"/>
      <c r="DI50" s="992"/>
      <c r="DJ50" s="992"/>
      <c r="DK50" s="993"/>
      <c r="DL50" s="991"/>
      <c r="DM50" s="992"/>
      <c r="DN50" s="992"/>
      <c r="DO50" s="992"/>
      <c r="DP50" s="993"/>
      <c r="DQ50" s="991"/>
      <c r="DR50" s="992"/>
      <c r="DS50" s="992"/>
      <c r="DT50" s="992"/>
      <c r="DU50" s="993"/>
      <c r="DV50" s="994"/>
      <c r="DW50" s="995"/>
      <c r="DX50" s="995"/>
      <c r="DY50" s="995"/>
      <c r="DZ50" s="996"/>
      <c r="EA50" s="230"/>
    </row>
    <row r="51" spans="1:131" ht="26.25" customHeight="1" x14ac:dyDescent="0.15">
      <c r="A51" s="238">
        <v>24</v>
      </c>
      <c r="B51" s="1032"/>
      <c r="C51" s="1033"/>
      <c r="D51" s="1033"/>
      <c r="E51" s="1033"/>
      <c r="F51" s="1033"/>
      <c r="G51" s="1033"/>
      <c r="H51" s="1033"/>
      <c r="I51" s="1033"/>
      <c r="J51" s="1033"/>
      <c r="K51" s="1033"/>
      <c r="L51" s="1033"/>
      <c r="M51" s="1033"/>
      <c r="N51" s="1033"/>
      <c r="O51" s="1033"/>
      <c r="P51" s="1034"/>
      <c r="Q51" s="1035"/>
      <c r="R51" s="1027"/>
      <c r="S51" s="1027"/>
      <c r="T51" s="1027"/>
      <c r="U51" s="1027"/>
      <c r="V51" s="1027"/>
      <c r="W51" s="1027"/>
      <c r="X51" s="1027"/>
      <c r="Y51" s="1027"/>
      <c r="Z51" s="1027"/>
      <c r="AA51" s="1027"/>
      <c r="AB51" s="1027"/>
      <c r="AC51" s="1027"/>
      <c r="AD51" s="1027"/>
      <c r="AE51" s="1036"/>
      <c r="AF51" s="1037"/>
      <c r="AG51" s="1038"/>
      <c r="AH51" s="1038"/>
      <c r="AI51" s="1038"/>
      <c r="AJ51" s="1039"/>
      <c r="AK51" s="1026"/>
      <c r="AL51" s="1027"/>
      <c r="AM51" s="1027"/>
      <c r="AN51" s="1027"/>
      <c r="AO51" s="1027"/>
      <c r="AP51" s="1027"/>
      <c r="AQ51" s="1027"/>
      <c r="AR51" s="1027"/>
      <c r="AS51" s="1027"/>
      <c r="AT51" s="1027"/>
      <c r="AU51" s="1027"/>
      <c r="AV51" s="1027"/>
      <c r="AW51" s="1027"/>
      <c r="AX51" s="1027"/>
      <c r="AY51" s="1027"/>
      <c r="AZ51" s="1028"/>
      <c r="BA51" s="1028"/>
      <c r="BB51" s="1028"/>
      <c r="BC51" s="1028"/>
      <c r="BD51" s="1028"/>
      <c r="BE51" s="972"/>
      <c r="BF51" s="972"/>
      <c r="BG51" s="972"/>
      <c r="BH51" s="972"/>
      <c r="BI51" s="973"/>
      <c r="BJ51" s="232"/>
      <c r="BK51" s="232"/>
      <c r="BL51" s="232"/>
      <c r="BM51" s="232"/>
      <c r="BN51" s="232"/>
      <c r="BO51" s="241"/>
      <c r="BP51" s="241"/>
      <c r="BQ51" s="238">
        <v>45</v>
      </c>
      <c r="BR51" s="239"/>
      <c r="BS51" s="994"/>
      <c r="BT51" s="995"/>
      <c r="BU51" s="995"/>
      <c r="BV51" s="995"/>
      <c r="BW51" s="995"/>
      <c r="BX51" s="995"/>
      <c r="BY51" s="995"/>
      <c r="BZ51" s="995"/>
      <c r="CA51" s="995"/>
      <c r="CB51" s="995"/>
      <c r="CC51" s="995"/>
      <c r="CD51" s="995"/>
      <c r="CE51" s="995"/>
      <c r="CF51" s="995"/>
      <c r="CG51" s="1016"/>
      <c r="CH51" s="991"/>
      <c r="CI51" s="992"/>
      <c r="CJ51" s="992"/>
      <c r="CK51" s="992"/>
      <c r="CL51" s="993"/>
      <c r="CM51" s="991"/>
      <c r="CN51" s="992"/>
      <c r="CO51" s="992"/>
      <c r="CP51" s="992"/>
      <c r="CQ51" s="993"/>
      <c r="CR51" s="991"/>
      <c r="CS51" s="992"/>
      <c r="CT51" s="992"/>
      <c r="CU51" s="992"/>
      <c r="CV51" s="993"/>
      <c r="CW51" s="991"/>
      <c r="CX51" s="992"/>
      <c r="CY51" s="992"/>
      <c r="CZ51" s="992"/>
      <c r="DA51" s="993"/>
      <c r="DB51" s="991"/>
      <c r="DC51" s="992"/>
      <c r="DD51" s="992"/>
      <c r="DE51" s="992"/>
      <c r="DF51" s="993"/>
      <c r="DG51" s="991"/>
      <c r="DH51" s="992"/>
      <c r="DI51" s="992"/>
      <c r="DJ51" s="992"/>
      <c r="DK51" s="993"/>
      <c r="DL51" s="991"/>
      <c r="DM51" s="992"/>
      <c r="DN51" s="992"/>
      <c r="DO51" s="992"/>
      <c r="DP51" s="993"/>
      <c r="DQ51" s="991"/>
      <c r="DR51" s="992"/>
      <c r="DS51" s="992"/>
      <c r="DT51" s="992"/>
      <c r="DU51" s="993"/>
      <c r="DV51" s="994"/>
      <c r="DW51" s="995"/>
      <c r="DX51" s="995"/>
      <c r="DY51" s="995"/>
      <c r="DZ51" s="996"/>
      <c r="EA51" s="230"/>
    </row>
    <row r="52" spans="1:131" ht="26.25" customHeight="1" x14ac:dyDescent="0.15">
      <c r="A52" s="238">
        <v>25</v>
      </c>
      <c r="B52" s="1032"/>
      <c r="C52" s="1033"/>
      <c r="D52" s="1033"/>
      <c r="E52" s="1033"/>
      <c r="F52" s="1033"/>
      <c r="G52" s="1033"/>
      <c r="H52" s="1033"/>
      <c r="I52" s="1033"/>
      <c r="J52" s="1033"/>
      <c r="K52" s="1033"/>
      <c r="L52" s="1033"/>
      <c r="M52" s="1033"/>
      <c r="N52" s="1033"/>
      <c r="O52" s="1033"/>
      <c r="P52" s="1034"/>
      <c r="Q52" s="1035"/>
      <c r="R52" s="1027"/>
      <c r="S52" s="1027"/>
      <c r="T52" s="1027"/>
      <c r="U52" s="1027"/>
      <c r="V52" s="1027"/>
      <c r="W52" s="1027"/>
      <c r="X52" s="1027"/>
      <c r="Y52" s="1027"/>
      <c r="Z52" s="1027"/>
      <c r="AA52" s="1027"/>
      <c r="AB52" s="1027"/>
      <c r="AC52" s="1027"/>
      <c r="AD52" s="1027"/>
      <c r="AE52" s="1036"/>
      <c r="AF52" s="1037"/>
      <c r="AG52" s="1038"/>
      <c r="AH52" s="1038"/>
      <c r="AI52" s="1038"/>
      <c r="AJ52" s="1039"/>
      <c r="AK52" s="1026"/>
      <c r="AL52" s="1027"/>
      <c r="AM52" s="1027"/>
      <c r="AN52" s="1027"/>
      <c r="AO52" s="1027"/>
      <c r="AP52" s="1027"/>
      <c r="AQ52" s="1027"/>
      <c r="AR52" s="1027"/>
      <c r="AS52" s="1027"/>
      <c r="AT52" s="1027"/>
      <c r="AU52" s="1027"/>
      <c r="AV52" s="1027"/>
      <c r="AW52" s="1027"/>
      <c r="AX52" s="1027"/>
      <c r="AY52" s="1027"/>
      <c r="AZ52" s="1028"/>
      <c r="BA52" s="1028"/>
      <c r="BB52" s="1028"/>
      <c r="BC52" s="1028"/>
      <c r="BD52" s="1028"/>
      <c r="BE52" s="972"/>
      <c r="BF52" s="972"/>
      <c r="BG52" s="972"/>
      <c r="BH52" s="972"/>
      <c r="BI52" s="973"/>
      <c r="BJ52" s="232"/>
      <c r="BK52" s="232"/>
      <c r="BL52" s="232"/>
      <c r="BM52" s="232"/>
      <c r="BN52" s="232"/>
      <c r="BO52" s="241"/>
      <c r="BP52" s="241"/>
      <c r="BQ52" s="238">
        <v>46</v>
      </c>
      <c r="BR52" s="239"/>
      <c r="BS52" s="994"/>
      <c r="BT52" s="995"/>
      <c r="BU52" s="995"/>
      <c r="BV52" s="995"/>
      <c r="BW52" s="995"/>
      <c r="BX52" s="995"/>
      <c r="BY52" s="995"/>
      <c r="BZ52" s="995"/>
      <c r="CA52" s="995"/>
      <c r="CB52" s="995"/>
      <c r="CC52" s="995"/>
      <c r="CD52" s="995"/>
      <c r="CE52" s="995"/>
      <c r="CF52" s="995"/>
      <c r="CG52" s="1016"/>
      <c r="CH52" s="991"/>
      <c r="CI52" s="992"/>
      <c r="CJ52" s="992"/>
      <c r="CK52" s="992"/>
      <c r="CL52" s="993"/>
      <c r="CM52" s="991"/>
      <c r="CN52" s="992"/>
      <c r="CO52" s="992"/>
      <c r="CP52" s="992"/>
      <c r="CQ52" s="993"/>
      <c r="CR52" s="991"/>
      <c r="CS52" s="992"/>
      <c r="CT52" s="992"/>
      <c r="CU52" s="992"/>
      <c r="CV52" s="993"/>
      <c r="CW52" s="991"/>
      <c r="CX52" s="992"/>
      <c r="CY52" s="992"/>
      <c r="CZ52" s="992"/>
      <c r="DA52" s="993"/>
      <c r="DB52" s="991"/>
      <c r="DC52" s="992"/>
      <c r="DD52" s="992"/>
      <c r="DE52" s="992"/>
      <c r="DF52" s="993"/>
      <c r="DG52" s="991"/>
      <c r="DH52" s="992"/>
      <c r="DI52" s="992"/>
      <c r="DJ52" s="992"/>
      <c r="DK52" s="993"/>
      <c r="DL52" s="991"/>
      <c r="DM52" s="992"/>
      <c r="DN52" s="992"/>
      <c r="DO52" s="992"/>
      <c r="DP52" s="993"/>
      <c r="DQ52" s="991"/>
      <c r="DR52" s="992"/>
      <c r="DS52" s="992"/>
      <c r="DT52" s="992"/>
      <c r="DU52" s="993"/>
      <c r="DV52" s="994"/>
      <c r="DW52" s="995"/>
      <c r="DX52" s="995"/>
      <c r="DY52" s="995"/>
      <c r="DZ52" s="996"/>
      <c r="EA52" s="230"/>
    </row>
    <row r="53" spans="1:131" ht="26.25" customHeight="1" x14ac:dyDescent="0.15">
      <c r="A53" s="238">
        <v>26</v>
      </c>
      <c r="B53" s="1032"/>
      <c r="C53" s="1033"/>
      <c r="D53" s="1033"/>
      <c r="E53" s="1033"/>
      <c r="F53" s="1033"/>
      <c r="G53" s="1033"/>
      <c r="H53" s="1033"/>
      <c r="I53" s="1033"/>
      <c r="J53" s="1033"/>
      <c r="K53" s="1033"/>
      <c r="L53" s="1033"/>
      <c r="M53" s="1033"/>
      <c r="N53" s="1033"/>
      <c r="O53" s="1033"/>
      <c r="P53" s="1034"/>
      <c r="Q53" s="1035"/>
      <c r="R53" s="1027"/>
      <c r="S53" s="1027"/>
      <c r="T53" s="1027"/>
      <c r="U53" s="1027"/>
      <c r="V53" s="1027"/>
      <c r="W53" s="1027"/>
      <c r="X53" s="1027"/>
      <c r="Y53" s="1027"/>
      <c r="Z53" s="1027"/>
      <c r="AA53" s="1027"/>
      <c r="AB53" s="1027"/>
      <c r="AC53" s="1027"/>
      <c r="AD53" s="1027"/>
      <c r="AE53" s="1036"/>
      <c r="AF53" s="1037"/>
      <c r="AG53" s="1038"/>
      <c r="AH53" s="1038"/>
      <c r="AI53" s="1038"/>
      <c r="AJ53" s="1039"/>
      <c r="AK53" s="1026"/>
      <c r="AL53" s="1027"/>
      <c r="AM53" s="1027"/>
      <c r="AN53" s="1027"/>
      <c r="AO53" s="1027"/>
      <c r="AP53" s="1027"/>
      <c r="AQ53" s="1027"/>
      <c r="AR53" s="1027"/>
      <c r="AS53" s="1027"/>
      <c r="AT53" s="1027"/>
      <c r="AU53" s="1027"/>
      <c r="AV53" s="1027"/>
      <c r="AW53" s="1027"/>
      <c r="AX53" s="1027"/>
      <c r="AY53" s="1027"/>
      <c r="AZ53" s="1028"/>
      <c r="BA53" s="1028"/>
      <c r="BB53" s="1028"/>
      <c r="BC53" s="1028"/>
      <c r="BD53" s="1028"/>
      <c r="BE53" s="972"/>
      <c r="BF53" s="972"/>
      <c r="BG53" s="972"/>
      <c r="BH53" s="972"/>
      <c r="BI53" s="973"/>
      <c r="BJ53" s="232"/>
      <c r="BK53" s="232"/>
      <c r="BL53" s="232"/>
      <c r="BM53" s="232"/>
      <c r="BN53" s="232"/>
      <c r="BO53" s="241"/>
      <c r="BP53" s="241"/>
      <c r="BQ53" s="238">
        <v>47</v>
      </c>
      <c r="BR53" s="239"/>
      <c r="BS53" s="994"/>
      <c r="BT53" s="995"/>
      <c r="BU53" s="995"/>
      <c r="BV53" s="995"/>
      <c r="BW53" s="995"/>
      <c r="BX53" s="995"/>
      <c r="BY53" s="995"/>
      <c r="BZ53" s="995"/>
      <c r="CA53" s="995"/>
      <c r="CB53" s="995"/>
      <c r="CC53" s="995"/>
      <c r="CD53" s="995"/>
      <c r="CE53" s="995"/>
      <c r="CF53" s="995"/>
      <c r="CG53" s="1016"/>
      <c r="CH53" s="991"/>
      <c r="CI53" s="992"/>
      <c r="CJ53" s="992"/>
      <c r="CK53" s="992"/>
      <c r="CL53" s="993"/>
      <c r="CM53" s="991"/>
      <c r="CN53" s="992"/>
      <c r="CO53" s="992"/>
      <c r="CP53" s="992"/>
      <c r="CQ53" s="993"/>
      <c r="CR53" s="991"/>
      <c r="CS53" s="992"/>
      <c r="CT53" s="992"/>
      <c r="CU53" s="992"/>
      <c r="CV53" s="993"/>
      <c r="CW53" s="991"/>
      <c r="CX53" s="992"/>
      <c r="CY53" s="992"/>
      <c r="CZ53" s="992"/>
      <c r="DA53" s="993"/>
      <c r="DB53" s="991"/>
      <c r="DC53" s="992"/>
      <c r="DD53" s="992"/>
      <c r="DE53" s="992"/>
      <c r="DF53" s="993"/>
      <c r="DG53" s="991"/>
      <c r="DH53" s="992"/>
      <c r="DI53" s="992"/>
      <c r="DJ53" s="992"/>
      <c r="DK53" s="993"/>
      <c r="DL53" s="991"/>
      <c r="DM53" s="992"/>
      <c r="DN53" s="992"/>
      <c r="DO53" s="992"/>
      <c r="DP53" s="993"/>
      <c r="DQ53" s="991"/>
      <c r="DR53" s="992"/>
      <c r="DS53" s="992"/>
      <c r="DT53" s="992"/>
      <c r="DU53" s="993"/>
      <c r="DV53" s="994"/>
      <c r="DW53" s="995"/>
      <c r="DX53" s="995"/>
      <c r="DY53" s="995"/>
      <c r="DZ53" s="996"/>
      <c r="EA53" s="230"/>
    </row>
    <row r="54" spans="1:131" ht="26.25" customHeight="1" x14ac:dyDescent="0.15">
      <c r="A54" s="238">
        <v>27</v>
      </c>
      <c r="B54" s="1032"/>
      <c r="C54" s="1033"/>
      <c r="D54" s="1033"/>
      <c r="E54" s="1033"/>
      <c r="F54" s="1033"/>
      <c r="G54" s="1033"/>
      <c r="H54" s="1033"/>
      <c r="I54" s="1033"/>
      <c r="J54" s="1033"/>
      <c r="K54" s="1033"/>
      <c r="L54" s="1033"/>
      <c r="M54" s="1033"/>
      <c r="N54" s="1033"/>
      <c r="O54" s="1033"/>
      <c r="P54" s="1034"/>
      <c r="Q54" s="1035"/>
      <c r="R54" s="1027"/>
      <c r="S54" s="1027"/>
      <c r="T54" s="1027"/>
      <c r="U54" s="1027"/>
      <c r="V54" s="1027"/>
      <c r="W54" s="1027"/>
      <c r="X54" s="1027"/>
      <c r="Y54" s="1027"/>
      <c r="Z54" s="1027"/>
      <c r="AA54" s="1027"/>
      <c r="AB54" s="1027"/>
      <c r="AC54" s="1027"/>
      <c r="AD54" s="1027"/>
      <c r="AE54" s="1036"/>
      <c r="AF54" s="1037"/>
      <c r="AG54" s="1038"/>
      <c r="AH54" s="1038"/>
      <c r="AI54" s="1038"/>
      <c r="AJ54" s="1039"/>
      <c r="AK54" s="1026"/>
      <c r="AL54" s="1027"/>
      <c r="AM54" s="1027"/>
      <c r="AN54" s="1027"/>
      <c r="AO54" s="1027"/>
      <c r="AP54" s="1027"/>
      <c r="AQ54" s="1027"/>
      <c r="AR54" s="1027"/>
      <c r="AS54" s="1027"/>
      <c r="AT54" s="1027"/>
      <c r="AU54" s="1027"/>
      <c r="AV54" s="1027"/>
      <c r="AW54" s="1027"/>
      <c r="AX54" s="1027"/>
      <c r="AY54" s="1027"/>
      <c r="AZ54" s="1028"/>
      <c r="BA54" s="1028"/>
      <c r="BB54" s="1028"/>
      <c r="BC54" s="1028"/>
      <c r="BD54" s="1028"/>
      <c r="BE54" s="972"/>
      <c r="BF54" s="972"/>
      <c r="BG54" s="972"/>
      <c r="BH54" s="972"/>
      <c r="BI54" s="973"/>
      <c r="BJ54" s="232"/>
      <c r="BK54" s="232"/>
      <c r="BL54" s="232"/>
      <c r="BM54" s="232"/>
      <c r="BN54" s="232"/>
      <c r="BO54" s="241"/>
      <c r="BP54" s="241"/>
      <c r="BQ54" s="238">
        <v>48</v>
      </c>
      <c r="BR54" s="239"/>
      <c r="BS54" s="994"/>
      <c r="BT54" s="995"/>
      <c r="BU54" s="995"/>
      <c r="BV54" s="995"/>
      <c r="BW54" s="995"/>
      <c r="BX54" s="995"/>
      <c r="BY54" s="995"/>
      <c r="BZ54" s="995"/>
      <c r="CA54" s="995"/>
      <c r="CB54" s="995"/>
      <c r="CC54" s="995"/>
      <c r="CD54" s="995"/>
      <c r="CE54" s="995"/>
      <c r="CF54" s="995"/>
      <c r="CG54" s="1016"/>
      <c r="CH54" s="991"/>
      <c r="CI54" s="992"/>
      <c r="CJ54" s="992"/>
      <c r="CK54" s="992"/>
      <c r="CL54" s="993"/>
      <c r="CM54" s="991"/>
      <c r="CN54" s="992"/>
      <c r="CO54" s="992"/>
      <c r="CP54" s="992"/>
      <c r="CQ54" s="993"/>
      <c r="CR54" s="991"/>
      <c r="CS54" s="992"/>
      <c r="CT54" s="992"/>
      <c r="CU54" s="992"/>
      <c r="CV54" s="993"/>
      <c r="CW54" s="991"/>
      <c r="CX54" s="992"/>
      <c r="CY54" s="992"/>
      <c r="CZ54" s="992"/>
      <c r="DA54" s="993"/>
      <c r="DB54" s="991"/>
      <c r="DC54" s="992"/>
      <c r="DD54" s="992"/>
      <c r="DE54" s="992"/>
      <c r="DF54" s="993"/>
      <c r="DG54" s="991"/>
      <c r="DH54" s="992"/>
      <c r="DI54" s="992"/>
      <c r="DJ54" s="992"/>
      <c r="DK54" s="993"/>
      <c r="DL54" s="991"/>
      <c r="DM54" s="992"/>
      <c r="DN54" s="992"/>
      <c r="DO54" s="992"/>
      <c r="DP54" s="993"/>
      <c r="DQ54" s="991"/>
      <c r="DR54" s="992"/>
      <c r="DS54" s="992"/>
      <c r="DT54" s="992"/>
      <c r="DU54" s="993"/>
      <c r="DV54" s="994"/>
      <c r="DW54" s="995"/>
      <c r="DX54" s="995"/>
      <c r="DY54" s="995"/>
      <c r="DZ54" s="996"/>
      <c r="EA54" s="230"/>
    </row>
    <row r="55" spans="1:131" ht="26.25" customHeight="1" x14ac:dyDescent="0.15">
      <c r="A55" s="238">
        <v>28</v>
      </c>
      <c r="B55" s="1032"/>
      <c r="C55" s="1033"/>
      <c r="D55" s="1033"/>
      <c r="E55" s="1033"/>
      <c r="F55" s="1033"/>
      <c r="G55" s="1033"/>
      <c r="H55" s="1033"/>
      <c r="I55" s="1033"/>
      <c r="J55" s="1033"/>
      <c r="K55" s="1033"/>
      <c r="L55" s="1033"/>
      <c r="M55" s="1033"/>
      <c r="N55" s="1033"/>
      <c r="O55" s="1033"/>
      <c r="P55" s="1034"/>
      <c r="Q55" s="1035"/>
      <c r="R55" s="1027"/>
      <c r="S55" s="1027"/>
      <c r="T55" s="1027"/>
      <c r="U55" s="1027"/>
      <c r="V55" s="1027"/>
      <c r="W55" s="1027"/>
      <c r="X55" s="1027"/>
      <c r="Y55" s="1027"/>
      <c r="Z55" s="1027"/>
      <c r="AA55" s="1027"/>
      <c r="AB55" s="1027"/>
      <c r="AC55" s="1027"/>
      <c r="AD55" s="1027"/>
      <c r="AE55" s="1036"/>
      <c r="AF55" s="1037"/>
      <c r="AG55" s="1038"/>
      <c r="AH55" s="1038"/>
      <c r="AI55" s="1038"/>
      <c r="AJ55" s="1039"/>
      <c r="AK55" s="1026"/>
      <c r="AL55" s="1027"/>
      <c r="AM55" s="1027"/>
      <c r="AN55" s="1027"/>
      <c r="AO55" s="1027"/>
      <c r="AP55" s="1027"/>
      <c r="AQ55" s="1027"/>
      <c r="AR55" s="1027"/>
      <c r="AS55" s="1027"/>
      <c r="AT55" s="1027"/>
      <c r="AU55" s="1027"/>
      <c r="AV55" s="1027"/>
      <c r="AW55" s="1027"/>
      <c r="AX55" s="1027"/>
      <c r="AY55" s="1027"/>
      <c r="AZ55" s="1028"/>
      <c r="BA55" s="1028"/>
      <c r="BB55" s="1028"/>
      <c r="BC55" s="1028"/>
      <c r="BD55" s="1028"/>
      <c r="BE55" s="972"/>
      <c r="BF55" s="972"/>
      <c r="BG55" s="972"/>
      <c r="BH55" s="972"/>
      <c r="BI55" s="973"/>
      <c r="BJ55" s="232"/>
      <c r="BK55" s="232"/>
      <c r="BL55" s="232"/>
      <c r="BM55" s="232"/>
      <c r="BN55" s="232"/>
      <c r="BO55" s="241"/>
      <c r="BP55" s="241"/>
      <c r="BQ55" s="238">
        <v>49</v>
      </c>
      <c r="BR55" s="239"/>
      <c r="BS55" s="994"/>
      <c r="BT55" s="995"/>
      <c r="BU55" s="995"/>
      <c r="BV55" s="995"/>
      <c r="BW55" s="995"/>
      <c r="BX55" s="995"/>
      <c r="BY55" s="995"/>
      <c r="BZ55" s="995"/>
      <c r="CA55" s="995"/>
      <c r="CB55" s="995"/>
      <c r="CC55" s="995"/>
      <c r="CD55" s="995"/>
      <c r="CE55" s="995"/>
      <c r="CF55" s="995"/>
      <c r="CG55" s="1016"/>
      <c r="CH55" s="991"/>
      <c r="CI55" s="992"/>
      <c r="CJ55" s="992"/>
      <c r="CK55" s="992"/>
      <c r="CL55" s="993"/>
      <c r="CM55" s="991"/>
      <c r="CN55" s="992"/>
      <c r="CO55" s="992"/>
      <c r="CP55" s="992"/>
      <c r="CQ55" s="993"/>
      <c r="CR55" s="991"/>
      <c r="CS55" s="992"/>
      <c r="CT55" s="992"/>
      <c r="CU55" s="992"/>
      <c r="CV55" s="993"/>
      <c r="CW55" s="991"/>
      <c r="CX55" s="992"/>
      <c r="CY55" s="992"/>
      <c r="CZ55" s="992"/>
      <c r="DA55" s="993"/>
      <c r="DB55" s="991"/>
      <c r="DC55" s="992"/>
      <c r="DD55" s="992"/>
      <c r="DE55" s="992"/>
      <c r="DF55" s="993"/>
      <c r="DG55" s="991"/>
      <c r="DH55" s="992"/>
      <c r="DI55" s="992"/>
      <c r="DJ55" s="992"/>
      <c r="DK55" s="993"/>
      <c r="DL55" s="991"/>
      <c r="DM55" s="992"/>
      <c r="DN55" s="992"/>
      <c r="DO55" s="992"/>
      <c r="DP55" s="993"/>
      <c r="DQ55" s="991"/>
      <c r="DR55" s="992"/>
      <c r="DS55" s="992"/>
      <c r="DT55" s="992"/>
      <c r="DU55" s="993"/>
      <c r="DV55" s="994"/>
      <c r="DW55" s="995"/>
      <c r="DX55" s="995"/>
      <c r="DY55" s="995"/>
      <c r="DZ55" s="996"/>
      <c r="EA55" s="230"/>
    </row>
    <row r="56" spans="1:131" ht="26.25" customHeight="1" x14ac:dyDescent="0.15">
      <c r="A56" s="238">
        <v>29</v>
      </c>
      <c r="B56" s="1032"/>
      <c r="C56" s="1033"/>
      <c r="D56" s="1033"/>
      <c r="E56" s="1033"/>
      <c r="F56" s="1033"/>
      <c r="G56" s="1033"/>
      <c r="H56" s="1033"/>
      <c r="I56" s="1033"/>
      <c r="J56" s="1033"/>
      <c r="K56" s="1033"/>
      <c r="L56" s="1033"/>
      <c r="M56" s="1033"/>
      <c r="N56" s="1033"/>
      <c r="O56" s="1033"/>
      <c r="P56" s="1034"/>
      <c r="Q56" s="1035"/>
      <c r="R56" s="1027"/>
      <c r="S56" s="1027"/>
      <c r="T56" s="1027"/>
      <c r="U56" s="1027"/>
      <c r="V56" s="1027"/>
      <c r="W56" s="1027"/>
      <c r="X56" s="1027"/>
      <c r="Y56" s="1027"/>
      <c r="Z56" s="1027"/>
      <c r="AA56" s="1027"/>
      <c r="AB56" s="1027"/>
      <c r="AC56" s="1027"/>
      <c r="AD56" s="1027"/>
      <c r="AE56" s="1036"/>
      <c r="AF56" s="1037"/>
      <c r="AG56" s="1038"/>
      <c r="AH56" s="1038"/>
      <c r="AI56" s="1038"/>
      <c r="AJ56" s="1039"/>
      <c r="AK56" s="1026"/>
      <c r="AL56" s="1027"/>
      <c r="AM56" s="1027"/>
      <c r="AN56" s="1027"/>
      <c r="AO56" s="1027"/>
      <c r="AP56" s="1027"/>
      <c r="AQ56" s="1027"/>
      <c r="AR56" s="1027"/>
      <c r="AS56" s="1027"/>
      <c r="AT56" s="1027"/>
      <c r="AU56" s="1027"/>
      <c r="AV56" s="1027"/>
      <c r="AW56" s="1027"/>
      <c r="AX56" s="1027"/>
      <c r="AY56" s="1027"/>
      <c r="AZ56" s="1028"/>
      <c r="BA56" s="1028"/>
      <c r="BB56" s="1028"/>
      <c r="BC56" s="1028"/>
      <c r="BD56" s="1028"/>
      <c r="BE56" s="972"/>
      <c r="BF56" s="972"/>
      <c r="BG56" s="972"/>
      <c r="BH56" s="972"/>
      <c r="BI56" s="973"/>
      <c r="BJ56" s="232"/>
      <c r="BK56" s="232"/>
      <c r="BL56" s="232"/>
      <c r="BM56" s="232"/>
      <c r="BN56" s="232"/>
      <c r="BO56" s="241"/>
      <c r="BP56" s="241"/>
      <c r="BQ56" s="238">
        <v>50</v>
      </c>
      <c r="BR56" s="239"/>
      <c r="BS56" s="994"/>
      <c r="BT56" s="995"/>
      <c r="BU56" s="995"/>
      <c r="BV56" s="995"/>
      <c r="BW56" s="995"/>
      <c r="BX56" s="995"/>
      <c r="BY56" s="995"/>
      <c r="BZ56" s="995"/>
      <c r="CA56" s="995"/>
      <c r="CB56" s="995"/>
      <c r="CC56" s="995"/>
      <c r="CD56" s="995"/>
      <c r="CE56" s="995"/>
      <c r="CF56" s="995"/>
      <c r="CG56" s="1016"/>
      <c r="CH56" s="991"/>
      <c r="CI56" s="992"/>
      <c r="CJ56" s="992"/>
      <c r="CK56" s="992"/>
      <c r="CL56" s="993"/>
      <c r="CM56" s="991"/>
      <c r="CN56" s="992"/>
      <c r="CO56" s="992"/>
      <c r="CP56" s="992"/>
      <c r="CQ56" s="993"/>
      <c r="CR56" s="991"/>
      <c r="CS56" s="992"/>
      <c r="CT56" s="992"/>
      <c r="CU56" s="992"/>
      <c r="CV56" s="993"/>
      <c r="CW56" s="991"/>
      <c r="CX56" s="992"/>
      <c r="CY56" s="992"/>
      <c r="CZ56" s="992"/>
      <c r="DA56" s="993"/>
      <c r="DB56" s="991"/>
      <c r="DC56" s="992"/>
      <c r="DD56" s="992"/>
      <c r="DE56" s="992"/>
      <c r="DF56" s="993"/>
      <c r="DG56" s="991"/>
      <c r="DH56" s="992"/>
      <c r="DI56" s="992"/>
      <c r="DJ56" s="992"/>
      <c r="DK56" s="993"/>
      <c r="DL56" s="991"/>
      <c r="DM56" s="992"/>
      <c r="DN56" s="992"/>
      <c r="DO56" s="992"/>
      <c r="DP56" s="993"/>
      <c r="DQ56" s="991"/>
      <c r="DR56" s="992"/>
      <c r="DS56" s="992"/>
      <c r="DT56" s="992"/>
      <c r="DU56" s="993"/>
      <c r="DV56" s="994"/>
      <c r="DW56" s="995"/>
      <c r="DX56" s="995"/>
      <c r="DY56" s="995"/>
      <c r="DZ56" s="996"/>
      <c r="EA56" s="230"/>
    </row>
    <row r="57" spans="1:131" ht="26.25" customHeight="1" x14ac:dyDescent="0.15">
      <c r="A57" s="238">
        <v>30</v>
      </c>
      <c r="B57" s="1032"/>
      <c r="C57" s="1033"/>
      <c r="D57" s="1033"/>
      <c r="E57" s="1033"/>
      <c r="F57" s="1033"/>
      <c r="G57" s="1033"/>
      <c r="H57" s="1033"/>
      <c r="I57" s="1033"/>
      <c r="J57" s="1033"/>
      <c r="K57" s="1033"/>
      <c r="L57" s="1033"/>
      <c r="M57" s="1033"/>
      <c r="N57" s="1033"/>
      <c r="O57" s="1033"/>
      <c r="P57" s="1034"/>
      <c r="Q57" s="1035"/>
      <c r="R57" s="1027"/>
      <c r="S57" s="1027"/>
      <c r="T57" s="1027"/>
      <c r="U57" s="1027"/>
      <c r="V57" s="1027"/>
      <c r="W57" s="1027"/>
      <c r="X57" s="1027"/>
      <c r="Y57" s="1027"/>
      <c r="Z57" s="1027"/>
      <c r="AA57" s="1027"/>
      <c r="AB57" s="1027"/>
      <c r="AC57" s="1027"/>
      <c r="AD57" s="1027"/>
      <c r="AE57" s="1036"/>
      <c r="AF57" s="1037"/>
      <c r="AG57" s="1038"/>
      <c r="AH57" s="1038"/>
      <c r="AI57" s="1038"/>
      <c r="AJ57" s="1039"/>
      <c r="AK57" s="1026"/>
      <c r="AL57" s="1027"/>
      <c r="AM57" s="1027"/>
      <c r="AN57" s="1027"/>
      <c r="AO57" s="1027"/>
      <c r="AP57" s="1027"/>
      <c r="AQ57" s="1027"/>
      <c r="AR57" s="1027"/>
      <c r="AS57" s="1027"/>
      <c r="AT57" s="1027"/>
      <c r="AU57" s="1027"/>
      <c r="AV57" s="1027"/>
      <c r="AW57" s="1027"/>
      <c r="AX57" s="1027"/>
      <c r="AY57" s="1027"/>
      <c r="AZ57" s="1028"/>
      <c r="BA57" s="1028"/>
      <c r="BB57" s="1028"/>
      <c r="BC57" s="1028"/>
      <c r="BD57" s="1028"/>
      <c r="BE57" s="972"/>
      <c r="BF57" s="972"/>
      <c r="BG57" s="972"/>
      <c r="BH57" s="972"/>
      <c r="BI57" s="973"/>
      <c r="BJ57" s="232"/>
      <c r="BK57" s="232"/>
      <c r="BL57" s="232"/>
      <c r="BM57" s="232"/>
      <c r="BN57" s="232"/>
      <c r="BO57" s="241"/>
      <c r="BP57" s="241"/>
      <c r="BQ57" s="238">
        <v>51</v>
      </c>
      <c r="BR57" s="239"/>
      <c r="BS57" s="994"/>
      <c r="BT57" s="995"/>
      <c r="BU57" s="995"/>
      <c r="BV57" s="995"/>
      <c r="BW57" s="995"/>
      <c r="BX57" s="995"/>
      <c r="BY57" s="995"/>
      <c r="BZ57" s="995"/>
      <c r="CA57" s="995"/>
      <c r="CB57" s="995"/>
      <c r="CC57" s="995"/>
      <c r="CD57" s="995"/>
      <c r="CE57" s="995"/>
      <c r="CF57" s="995"/>
      <c r="CG57" s="1016"/>
      <c r="CH57" s="991"/>
      <c r="CI57" s="992"/>
      <c r="CJ57" s="992"/>
      <c r="CK57" s="992"/>
      <c r="CL57" s="993"/>
      <c r="CM57" s="991"/>
      <c r="CN57" s="992"/>
      <c r="CO57" s="992"/>
      <c r="CP57" s="992"/>
      <c r="CQ57" s="993"/>
      <c r="CR57" s="991"/>
      <c r="CS57" s="992"/>
      <c r="CT57" s="992"/>
      <c r="CU57" s="992"/>
      <c r="CV57" s="993"/>
      <c r="CW57" s="991"/>
      <c r="CX57" s="992"/>
      <c r="CY57" s="992"/>
      <c r="CZ57" s="992"/>
      <c r="DA57" s="993"/>
      <c r="DB57" s="991"/>
      <c r="DC57" s="992"/>
      <c r="DD57" s="992"/>
      <c r="DE57" s="992"/>
      <c r="DF57" s="993"/>
      <c r="DG57" s="991"/>
      <c r="DH57" s="992"/>
      <c r="DI57" s="992"/>
      <c r="DJ57" s="992"/>
      <c r="DK57" s="993"/>
      <c r="DL57" s="991"/>
      <c r="DM57" s="992"/>
      <c r="DN57" s="992"/>
      <c r="DO57" s="992"/>
      <c r="DP57" s="993"/>
      <c r="DQ57" s="991"/>
      <c r="DR57" s="992"/>
      <c r="DS57" s="992"/>
      <c r="DT57" s="992"/>
      <c r="DU57" s="993"/>
      <c r="DV57" s="994"/>
      <c r="DW57" s="995"/>
      <c r="DX57" s="995"/>
      <c r="DY57" s="995"/>
      <c r="DZ57" s="996"/>
      <c r="EA57" s="230"/>
    </row>
    <row r="58" spans="1:131" ht="26.25" customHeight="1" x14ac:dyDescent="0.15">
      <c r="A58" s="238">
        <v>31</v>
      </c>
      <c r="B58" s="1032"/>
      <c r="C58" s="1033"/>
      <c r="D58" s="1033"/>
      <c r="E58" s="1033"/>
      <c r="F58" s="1033"/>
      <c r="G58" s="1033"/>
      <c r="H58" s="1033"/>
      <c r="I58" s="1033"/>
      <c r="J58" s="1033"/>
      <c r="K58" s="1033"/>
      <c r="L58" s="1033"/>
      <c r="M58" s="1033"/>
      <c r="N58" s="1033"/>
      <c r="O58" s="1033"/>
      <c r="P58" s="1034"/>
      <c r="Q58" s="1035"/>
      <c r="R58" s="1027"/>
      <c r="S58" s="1027"/>
      <c r="T58" s="1027"/>
      <c r="U58" s="1027"/>
      <c r="V58" s="1027"/>
      <c r="W58" s="1027"/>
      <c r="X58" s="1027"/>
      <c r="Y58" s="1027"/>
      <c r="Z58" s="1027"/>
      <c r="AA58" s="1027"/>
      <c r="AB58" s="1027"/>
      <c r="AC58" s="1027"/>
      <c r="AD58" s="1027"/>
      <c r="AE58" s="1036"/>
      <c r="AF58" s="1037"/>
      <c r="AG58" s="1038"/>
      <c r="AH58" s="1038"/>
      <c r="AI58" s="1038"/>
      <c r="AJ58" s="1039"/>
      <c r="AK58" s="1026"/>
      <c r="AL58" s="1027"/>
      <c r="AM58" s="1027"/>
      <c r="AN58" s="1027"/>
      <c r="AO58" s="1027"/>
      <c r="AP58" s="1027"/>
      <c r="AQ58" s="1027"/>
      <c r="AR58" s="1027"/>
      <c r="AS58" s="1027"/>
      <c r="AT58" s="1027"/>
      <c r="AU58" s="1027"/>
      <c r="AV58" s="1027"/>
      <c r="AW58" s="1027"/>
      <c r="AX58" s="1027"/>
      <c r="AY58" s="1027"/>
      <c r="AZ58" s="1028"/>
      <c r="BA58" s="1028"/>
      <c r="BB58" s="1028"/>
      <c r="BC58" s="1028"/>
      <c r="BD58" s="1028"/>
      <c r="BE58" s="972"/>
      <c r="BF58" s="972"/>
      <c r="BG58" s="972"/>
      <c r="BH58" s="972"/>
      <c r="BI58" s="973"/>
      <c r="BJ58" s="232"/>
      <c r="BK58" s="232"/>
      <c r="BL58" s="232"/>
      <c r="BM58" s="232"/>
      <c r="BN58" s="232"/>
      <c r="BO58" s="241"/>
      <c r="BP58" s="241"/>
      <c r="BQ58" s="238">
        <v>52</v>
      </c>
      <c r="BR58" s="239"/>
      <c r="BS58" s="994"/>
      <c r="BT58" s="995"/>
      <c r="BU58" s="995"/>
      <c r="BV58" s="995"/>
      <c r="BW58" s="995"/>
      <c r="BX58" s="995"/>
      <c r="BY58" s="995"/>
      <c r="BZ58" s="995"/>
      <c r="CA58" s="995"/>
      <c r="CB58" s="995"/>
      <c r="CC58" s="995"/>
      <c r="CD58" s="995"/>
      <c r="CE58" s="995"/>
      <c r="CF58" s="995"/>
      <c r="CG58" s="1016"/>
      <c r="CH58" s="991"/>
      <c r="CI58" s="992"/>
      <c r="CJ58" s="992"/>
      <c r="CK58" s="992"/>
      <c r="CL58" s="993"/>
      <c r="CM58" s="991"/>
      <c r="CN58" s="992"/>
      <c r="CO58" s="992"/>
      <c r="CP58" s="992"/>
      <c r="CQ58" s="993"/>
      <c r="CR58" s="991"/>
      <c r="CS58" s="992"/>
      <c r="CT58" s="992"/>
      <c r="CU58" s="992"/>
      <c r="CV58" s="993"/>
      <c r="CW58" s="991"/>
      <c r="CX58" s="992"/>
      <c r="CY58" s="992"/>
      <c r="CZ58" s="992"/>
      <c r="DA58" s="993"/>
      <c r="DB58" s="991"/>
      <c r="DC58" s="992"/>
      <c r="DD58" s="992"/>
      <c r="DE58" s="992"/>
      <c r="DF58" s="993"/>
      <c r="DG58" s="991"/>
      <c r="DH58" s="992"/>
      <c r="DI58" s="992"/>
      <c r="DJ58" s="992"/>
      <c r="DK58" s="993"/>
      <c r="DL58" s="991"/>
      <c r="DM58" s="992"/>
      <c r="DN58" s="992"/>
      <c r="DO58" s="992"/>
      <c r="DP58" s="993"/>
      <c r="DQ58" s="991"/>
      <c r="DR58" s="992"/>
      <c r="DS58" s="992"/>
      <c r="DT58" s="992"/>
      <c r="DU58" s="993"/>
      <c r="DV58" s="994"/>
      <c r="DW58" s="995"/>
      <c r="DX58" s="995"/>
      <c r="DY58" s="995"/>
      <c r="DZ58" s="996"/>
      <c r="EA58" s="230"/>
    </row>
    <row r="59" spans="1:131" ht="26.25" customHeight="1" x14ac:dyDescent="0.15">
      <c r="A59" s="238">
        <v>32</v>
      </c>
      <c r="B59" s="1032"/>
      <c r="C59" s="1033"/>
      <c r="D59" s="1033"/>
      <c r="E59" s="1033"/>
      <c r="F59" s="1033"/>
      <c r="G59" s="1033"/>
      <c r="H59" s="1033"/>
      <c r="I59" s="1033"/>
      <c r="J59" s="1033"/>
      <c r="K59" s="1033"/>
      <c r="L59" s="1033"/>
      <c r="M59" s="1033"/>
      <c r="N59" s="1033"/>
      <c r="O59" s="1033"/>
      <c r="P59" s="1034"/>
      <c r="Q59" s="1035"/>
      <c r="R59" s="1027"/>
      <c r="S59" s="1027"/>
      <c r="T59" s="1027"/>
      <c r="U59" s="1027"/>
      <c r="V59" s="1027"/>
      <c r="W59" s="1027"/>
      <c r="X59" s="1027"/>
      <c r="Y59" s="1027"/>
      <c r="Z59" s="1027"/>
      <c r="AA59" s="1027"/>
      <c r="AB59" s="1027"/>
      <c r="AC59" s="1027"/>
      <c r="AD59" s="1027"/>
      <c r="AE59" s="1036"/>
      <c r="AF59" s="1037"/>
      <c r="AG59" s="1038"/>
      <c r="AH59" s="1038"/>
      <c r="AI59" s="1038"/>
      <c r="AJ59" s="1039"/>
      <c r="AK59" s="1026"/>
      <c r="AL59" s="1027"/>
      <c r="AM59" s="1027"/>
      <c r="AN59" s="1027"/>
      <c r="AO59" s="1027"/>
      <c r="AP59" s="1027"/>
      <c r="AQ59" s="1027"/>
      <c r="AR59" s="1027"/>
      <c r="AS59" s="1027"/>
      <c r="AT59" s="1027"/>
      <c r="AU59" s="1027"/>
      <c r="AV59" s="1027"/>
      <c r="AW59" s="1027"/>
      <c r="AX59" s="1027"/>
      <c r="AY59" s="1027"/>
      <c r="AZ59" s="1028"/>
      <c r="BA59" s="1028"/>
      <c r="BB59" s="1028"/>
      <c r="BC59" s="1028"/>
      <c r="BD59" s="1028"/>
      <c r="BE59" s="972"/>
      <c r="BF59" s="972"/>
      <c r="BG59" s="972"/>
      <c r="BH59" s="972"/>
      <c r="BI59" s="973"/>
      <c r="BJ59" s="232"/>
      <c r="BK59" s="232"/>
      <c r="BL59" s="232"/>
      <c r="BM59" s="232"/>
      <c r="BN59" s="232"/>
      <c r="BO59" s="241"/>
      <c r="BP59" s="241"/>
      <c r="BQ59" s="238">
        <v>53</v>
      </c>
      <c r="BR59" s="239"/>
      <c r="BS59" s="994"/>
      <c r="BT59" s="995"/>
      <c r="BU59" s="995"/>
      <c r="BV59" s="995"/>
      <c r="BW59" s="995"/>
      <c r="BX59" s="995"/>
      <c r="BY59" s="995"/>
      <c r="BZ59" s="995"/>
      <c r="CA59" s="995"/>
      <c r="CB59" s="995"/>
      <c r="CC59" s="995"/>
      <c r="CD59" s="995"/>
      <c r="CE59" s="995"/>
      <c r="CF59" s="995"/>
      <c r="CG59" s="1016"/>
      <c r="CH59" s="991"/>
      <c r="CI59" s="992"/>
      <c r="CJ59" s="992"/>
      <c r="CK59" s="992"/>
      <c r="CL59" s="993"/>
      <c r="CM59" s="991"/>
      <c r="CN59" s="992"/>
      <c r="CO59" s="992"/>
      <c r="CP59" s="992"/>
      <c r="CQ59" s="993"/>
      <c r="CR59" s="991"/>
      <c r="CS59" s="992"/>
      <c r="CT59" s="992"/>
      <c r="CU59" s="992"/>
      <c r="CV59" s="993"/>
      <c r="CW59" s="991"/>
      <c r="CX59" s="992"/>
      <c r="CY59" s="992"/>
      <c r="CZ59" s="992"/>
      <c r="DA59" s="993"/>
      <c r="DB59" s="991"/>
      <c r="DC59" s="992"/>
      <c r="DD59" s="992"/>
      <c r="DE59" s="992"/>
      <c r="DF59" s="993"/>
      <c r="DG59" s="991"/>
      <c r="DH59" s="992"/>
      <c r="DI59" s="992"/>
      <c r="DJ59" s="992"/>
      <c r="DK59" s="993"/>
      <c r="DL59" s="991"/>
      <c r="DM59" s="992"/>
      <c r="DN59" s="992"/>
      <c r="DO59" s="992"/>
      <c r="DP59" s="993"/>
      <c r="DQ59" s="991"/>
      <c r="DR59" s="992"/>
      <c r="DS59" s="992"/>
      <c r="DT59" s="992"/>
      <c r="DU59" s="993"/>
      <c r="DV59" s="994"/>
      <c r="DW59" s="995"/>
      <c r="DX59" s="995"/>
      <c r="DY59" s="995"/>
      <c r="DZ59" s="996"/>
      <c r="EA59" s="230"/>
    </row>
    <row r="60" spans="1:131" ht="26.25" customHeight="1" x14ac:dyDescent="0.15">
      <c r="A60" s="238">
        <v>33</v>
      </c>
      <c r="B60" s="1032"/>
      <c r="C60" s="1033"/>
      <c r="D60" s="1033"/>
      <c r="E60" s="1033"/>
      <c r="F60" s="1033"/>
      <c r="G60" s="1033"/>
      <c r="H60" s="1033"/>
      <c r="I60" s="1033"/>
      <c r="J60" s="1033"/>
      <c r="K60" s="1033"/>
      <c r="L60" s="1033"/>
      <c r="M60" s="1033"/>
      <c r="N60" s="1033"/>
      <c r="O60" s="1033"/>
      <c r="P60" s="1034"/>
      <c r="Q60" s="1035"/>
      <c r="R60" s="1027"/>
      <c r="S60" s="1027"/>
      <c r="T60" s="1027"/>
      <c r="U60" s="1027"/>
      <c r="V60" s="1027"/>
      <c r="W60" s="1027"/>
      <c r="X60" s="1027"/>
      <c r="Y60" s="1027"/>
      <c r="Z60" s="1027"/>
      <c r="AA60" s="1027"/>
      <c r="AB60" s="1027"/>
      <c r="AC60" s="1027"/>
      <c r="AD60" s="1027"/>
      <c r="AE60" s="1036"/>
      <c r="AF60" s="1037"/>
      <c r="AG60" s="1038"/>
      <c r="AH60" s="1038"/>
      <c r="AI60" s="1038"/>
      <c r="AJ60" s="1039"/>
      <c r="AK60" s="1026"/>
      <c r="AL60" s="1027"/>
      <c r="AM60" s="1027"/>
      <c r="AN60" s="1027"/>
      <c r="AO60" s="1027"/>
      <c r="AP60" s="1027"/>
      <c r="AQ60" s="1027"/>
      <c r="AR60" s="1027"/>
      <c r="AS60" s="1027"/>
      <c r="AT60" s="1027"/>
      <c r="AU60" s="1027"/>
      <c r="AV60" s="1027"/>
      <c r="AW60" s="1027"/>
      <c r="AX60" s="1027"/>
      <c r="AY60" s="1027"/>
      <c r="AZ60" s="1028"/>
      <c r="BA60" s="1028"/>
      <c r="BB60" s="1028"/>
      <c r="BC60" s="1028"/>
      <c r="BD60" s="1028"/>
      <c r="BE60" s="972"/>
      <c r="BF60" s="972"/>
      <c r="BG60" s="972"/>
      <c r="BH60" s="972"/>
      <c r="BI60" s="973"/>
      <c r="BJ60" s="232"/>
      <c r="BK60" s="232"/>
      <c r="BL60" s="232"/>
      <c r="BM60" s="232"/>
      <c r="BN60" s="232"/>
      <c r="BO60" s="241"/>
      <c r="BP60" s="241"/>
      <c r="BQ60" s="238">
        <v>54</v>
      </c>
      <c r="BR60" s="239"/>
      <c r="BS60" s="994"/>
      <c r="BT60" s="995"/>
      <c r="BU60" s="995"/>
      <c r="BV60" s="995"/>
      <c r="BW60" s="995"/>
      <c r="BX60" s="995"/>
      <c r="BY60" s="995"/>
      <c r="BZ60" s="995"/>
      <c r="CA60" s="995"/>
      <c r="CB60" s="995"/>
      <c r="CC60" s="995"/>
      <c r="CD60" s="995"/>
      <c r="CE60" s="995"/>
      <c r="CF60" s="995"/>
      <c r="CG60" s="1016"/>
      <c r="CH60" s="991"/>
      <c r="CI60" s="992"/>
      <c r="CJ60" s="992"/>
      <c r="CK60" s="992"/>
      <c r="CL60" s="993"/>
      <c r="CM60" s="991"/>
      <c r="CN60" s="992"/>
      <c r="CO60" s="992"/>
      <c r="CP60" s="992"/>
      <c r="CQ60" s="993"/>
      <c r="CR60" s="991"/>
      <c r="CS60" s="992"/>
      <c r="CT60" s="992"/>
      <c r="CU60" s="992"/>
      <c r="CV60" s="993"/>
      <c r="CW60" s="991"/>
      <c r="CX60" s="992"/>
      <c r="CY60" s="992"/>
      <c r="CZ60" s="992"/>
      <c r="DA60" s="993"/>
      <c r="DB60" s="991"/>
      <c r="DC60" s="992"/>
      <c r="DD60" s="992"/>
      <c r="DE60" s="992"/>
      <c r="DF60" s="993"/>
      <c r="DG60" s="991"/>
      <c r="DH60" s="992"/>
      <c r="DI60" s="992"/>
      <c r="DJ60" s="992"/>
      <c r="DK60" s="993"/>
      <c r="DL60" s="991"/>
      <c r="DM60" s="992"/>
      <c r="DN60" s="992"/>
      <c r="DO60" s="992"/>
      <c r="DP60" s="993"/>
      <c r="DQ60" s="991"/>
      <c r="DR60" s="992"/>
      <c r="DS60" s="992"/>
      <c r="DT60" s="992"/>
      <c r="DU60" s="993"/>
      <c r="DV60" s="994"/>
      <c r="DW60" s="995"/>
      <c r="DX60" s="995"/>
      <c r="DY60" s="995"/>
      <c r="DZ60" s="996"/>
      <c r="EA60" s="230"/>
    </row>
    <row r="61" spans="1:131" ht="26.25" customHeight="1" thickBot="1" x14ac:dyDescent="0.2">
      <c r="A61" s="238">
        <v>34</v>
      </c>
      <c r="B61" s="1032"/>
      <c r="C61" s="1033"/>
      <c r="D61" s="1033"/>
      <c r="E61" s="1033"/>
      <c r="F61" s="1033"/>
      <c r="G61" s="1033"/>
      <c r="H61" s="1033"/>
      <c r="I61" s="1033"/>
      <c r="J61" s="1033"/>
      <c r="K61" s="1033"/>
      <c r="L61" s="1033"/>
      <c r="M61" s="1033"/>
      <c r="N61" s="1033"/>
      <c r="O61" s="1033"/>
      <c r="P61" s="1034"/>
      <c r="Q61" s="1035"/>
      <c r="R61" s="1027"/>
      <c r="S61" s="1027"/>
      <c r="T61" s="1027"/>
      <c r="U61" s="1027"/>
      <c r="V61" s="1027"/>
      <c r="W61" s="1027"/>
      <c r="X61" s="1027"/>
      <c r="Y61" s="1027"/>
      <c r="Z61" s="1027"/>
      <c r="AA61" s="1027"/>
      <c r="AB61" s="1027"/>
      <c r="AC61" s="1027"/>
      <c r="AD61" s="1027"/>
      <c r="AE61" s="1036"/>
      <c r="AF61" s="1037"/>
      <c r="AG61" s="1038"/>
      <c r="AH61" s="1038"/>
      <c r="AI61" s="1038"/>
      <c r="AJ61" s="1039"/>
      <c r="AK61" s="1026"/>
      <c r="AL61" s="1027"/>
      <c r="AM61" s="1027"/>
      <c r="AN61" s="1027"/>
      <c r="AO61" s="1027"/>
      <c r="AP61" s="1027"/>
      <c r="AQ61" s="1027"/>
      <c r="AR61" s="1027"/>
      <c r="AS61" s="1027"/>
      <c r="AT61" s="1027"/>
      <c r="AU61" s="1027"/>
      <c r="AV61" s="1027"/>
      <c r="AW61" s="1027"/>
      <c r="AX61" s="1027"/>
      <c r="AY61" s="1027"/>
      <c r="AZ61" s="1028"/>
      <c r="BA61" s="1028"/>
      <c r="BB61" s="1028"/>
      <c r="BC61" s="1028"/>
      <c r="BD61" s="1028"/>
      <c r="BE61" s="972"/>
      <c r="BF61" s="972"/>
      <c r="BG61" s="972"/>
      <c r="BH61" s="972"/>
      <c r="BI61" s="973"/>
      <c r="BJ61" s="232"/>
      <c r="BK61" s="232"/>
      <c r="BL61" s="232"/>
      <c r="BM61" s="232"/>
      <c r="BN61" s="232"/>
      <c r="BO61" s="241"/>
      <c r="BP61" s="241"/>
      <c r="BQ61" s="238">
        <v>55</v>
      </c>
      <c r="BR61" s="239"/>
      <c r="BS61" s="994"/>
      <c r="BT61" s="995"/>
      <c r="BU61" s="995"/>
      <c r="BV61" s="995"/>
      <c r="BW61" s="995"/>
      <c r="BX61" s="995"/>
      <c r="BY61" s="995"/>
      <c r="BZ61" s="995"/>
      <c r="CA61" s="995"/>
      <c r="CB61" s="995"/>
      <c r="CC61" s="995"/>
      <c r="CD61" s="995"/>
      <c r="CE61" s="995"/>
      <c r="CF61" s="995"/>
      <c r="CG61" s="1016"/>
      <c r="CH61" s="991"/>
      <c r="CI61" s="992"/>
      <c r="CJ61" s="992"/>
      <c r="CK61" s="992"/>
      <c r="CL61" s="993"/>
      <c r="CM61" s="991"/>
      <c r="CN61" s="992"/>
      <c r="CO61" s="992"/>
      <c r="CP61" s="992"/>
      <c r="CQ61" s="993"/>
      <c r="CR61" s="991"/>
      <c r="CS61" s="992"/>
      <c r="CT61" s="992"/>
      <c r="CU61" s="992"/>
      <c r="CV61" s="993"/>
      <c r="CW61" s="991"/>
      <c r="CX61" s="992"/>
      <c r="CY61" s="992"/>
      <c r="CZ61" s="992"/>
      <c r="DA61" s="993"/>
      <c r="DB61" s="991"/>
      <c r="DC61" s="992"/>
      <c r="DD61" s="992"/>
      <c r="DE61" s="992"/>
      <c r="DF61" s="993"/>
      <c r="DG61" s="991"/>
      <c r="DH61" s="992"/>
      <c r="DI61" s="992"/>
      <c r="DJ61" s="992"/>
      <c r="DK61" s="993"/>
      <c r="DL61" s="991"/>
      <c r="DM61" s="992"/>
      <c r="DN61" s="992"/>
      <c r="DO61" s="992"/>
      <c r="DP61" s="993"/>
      <c r="DQ61" s="991"/>
      <c r="DR61" s="992"/>
      <c r="DS61" s="992"/>
      <c r="DT61" s="992"/>
      <c r="DU61" s="993"/>
      <c r="DV61" s="994"/>
      <c r="DW61" s="995"/>
      <c r="DX61" s="995"/>
      <c r="DY61" s="995"/>
      <c r="DZ61" s="996"/>
      <c r="EA61" s="230"/>
    </row>
    <row r="62" spans="1:131" ht="26.25" customHeight="1" x14ac:dyDescent="0.15">
      <c r="A62" s="238">
        <v>35</v>
      </c>
      <c r="B62" s="1032"/>
      <c r="C62" s="1033"/>
      <c r="D62" s="1033"/>
      <c r="E62" s="1033"/>
      <c r="F62" s="1033"/>
      <c r="G62" s="1033"/>
      <c r="H62" s="1033"/>
      <c r="I62" s="1033"/>
      <c r="J62" s="1033"/>
      <c r="K62" s="1033"/>
      <c r="L62" s="1033"/>
      <c r="M62" s="1033"/>
      <c r="N62" s="1033"/>
      <c r="O62" s="1033"/>
      <c r="P62" s="1034"/>
      <c r="Q62" s="1035"/>
      <c r="R62" s="1027"/>
      <c r="S62" s="1027"/>
      <c r="T62" s="1027"/>
      <c r="U62" s="1027"/>
      <c r="V62" s="1027"/>
      <c r="W62" s="1027"/>
      <c r="X62" s="1027"/>
      <c r="Y62" s="1027"/>
      <c r="Z62" s="1027"/>
      <c r="AA62" s="1027"/>
      <c r="AB62" s="1027"/>
      <c r="AC62" s="1027"/>
      <c r="AD62" s="1027"/>
      <c r="AE62" s="1036"/>
      <c r="AF62" s="1037"/>
      <c r="AG62" s="1038"/>
      <c r="AH62" s="1038"/>
      <c r="AI62" s="1038"/>
      <c r="AJ62" s="1039"/>
      <c r="AK62" s="1026"/>
      <c r="AL62" s="1027"/>
      <c r="AM62" s="1027"/>
      <c r="AN62" s="1027"/>
      <c r="AO62" s="1027"/>
      <c r="AP62" s="1027"/>
      <c r="AQ62" s="1027"/>
      <c r="AR62" s="1027"/>
      <c r="AS62" s="1027"/>
      <c r="AT62" s="1027"/>
      <c r="AU62" s="1027"/>
      <c r="AV62" s="1027"/>
      <c r="AW62" s="1027"/>
      <c r="AX62" s="1027"/>
      <c r="AY62" s="1027"/>
      <c r="AZ62" s="1028"/>
      <c r="BA62" s="1028"/>
      <c r="BB62" s="1028"/>
      <c r="BC62" s="1028"/>
      <c r="BD62" s="1028"/>
      <c r="BE62" s="972"/>
      <c r="BF62" s="972"/>
      <c r="BG62" s="972"/>
      <c r="BH62" s="972"/>
      <c r="BI62" s="973"/>
      <c r="BJ62" s="1029" t="s">
        <v>420</v>
      </c>
      <c r="BK62" s="1030"/>
      <c r="BL62" s="1030"/>
      <c r="BM62" s="1030"/>
      <c r="BN62" s="1031"/>
      <c r="BO62" s="241"/>
      <c r="BP62" s="241"/>
      <c r="BQ62" s="238">
        <v>56</v>
      </c>
      <c r="BR62" s="239"/>
      <c r="BS62" s="994"/>
      <c r="BT62" s="995"/>
      <c r="BU62" s="995"/>
      <c r="BV62" s="995"/>
      <c r="BW62" s="995"/>
      <c r="BX62" s="995"/>
      <c r="BY62" s="995"/>
      <c r="BZ62" s="995"/>
      <c r="CA62" s="995"/>
      <c r="CB62" s="995"/>
      <c r="CC62" s="995"/>
      <c r="CD62" s="995"/>
      <c r="CE62" s="995"/>
      <c r="CF62" s="995"/>
      <c r="CG62" s="1016"/>
      <c r="CH62" s="991"/>
      <c r="CI62" s="992"/>
      <c r="CJ62" s="992"/>
      <c r="CK62" s="992"/>
      <c r="CL62" s="993"/>
      <c r="CM62" s="991"/>
      <c r="CN62" s="992"/>
      <c r="CO62" s="992"/>
      <c r="CP62" s="992"/>
      <c r="CQ62" s="993"/>
      <c r="CR62" s="991"/>
      <c r="CS62" s="992"/>
      <c r="CT62" s="992"/>
      <c r="CU62" s="992"/>
      <c r="CV62" s="993"/>
      <c r="CW62" s="991"/>
      <c r="CX62" s="992"/>
      <c r="CY62" s="992"/>
      <c r="CZ62" s="992"/>
      <c r="DA62" s="993"/>
      <c r="DB62" s="991"/>
      <c r="DC62" s="992"/>
      <c r="DD62" s="992"/>
      <c r="DE62" s="992"/>
      <c r="DF62" s="993"/>
      <c r="DG62" s="991"/>
      <c r="DH62" s="992"/>
      <c r="DI62" s="992"/>
      <c r="DJ62" s="992"/>
      <c r="DK62" s="993"/>
      <c r="DL62" s="991"/>
      <c r="DM62" s="992"/>
      <c r="DN62" s="992"/>
      <c r="DO62" s="992"/>
      <c r="DP62" s="993"/>
      <c r="DQ62" s="991"/>
      <c r="DR62" s="992"/>
      <c r="DS62" s="992"/>
      <c r="DT62" s="992"/>
      <c r="DU62" s="993"/>
      <c r="DV62" s="994"/>
      <c r="DW62" s="995"/>
      <c r="DX62" s="995"/>
      <c r="DY62" s="995"/>
      <c r="DZ62" s="996"/>
      <c r="EA62" s="230"/>
    </row>
    <row r="63" spans="1:131" ht="26.25" customHeight="1" thickBot="1" x14ac:dyDescent="0.2">
      <c r="A63" s="240" t="s">
        <v>396</v>
      </c>
      <c r="B63" s="937" t="s">
        <v>421</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2"/>
      <c r="AF63" s="1023">
        <v>2693</v>
      </c>
      <c r="AG63" s="959"/>
      <c r="AH63" s="959"/>
      <c r="AI63" s="959"/>
      <c r="AJ63" s="1024"/>
      <c r="AK63" s="1025"/>
      <c r="AL63" s="963"/>
      <c r="AM63" s="963"/>
      <c r="AN63" s="963"/>
      <c r="AO63" s="963"/>
      <c r="AP63" s="959">
        <v>16087</v>
      </c>
      <c r="AQ63" s="959"/>
      <c r="AR63" s="959"/>
      <c r="AS63" s="959"/>
      <c r="AT63" s="959"/>
      <c r="AU63" s="959">
        <v>11758</v>
      </c>
      <c r="AV63" s="959"/>
      <c r="AW63" s="959"/>
      <c r="AX63" s="959"/>
      <c r="AY63" s="959"/>
      <c r="AZ63" s="1019"/>
      <c r="BA63" s="1019"/>
      <c r="BB63" s="1019"/>
      <c r="BC63" s="1019"/>
      <c r="BD63" s="1019"/>
      <c r="BE63" s="960"/>
      <c r="BF63" s="960"/>
      <c r="BG63" s="960"/>
      <c r="BH63" s="960"/>
      <c r="BI63" s="961"/>
      <c r="BJ63" s="1020" t="s">
        <v>422</v>
      </c>
      <c r="BK63" s="953"/>
      <c r="BL63" s="953"/>
      <c r="BM63" s="953"/>
      <c r="BN63" s="1021"/>
      <c r="BO63" s="241"/>
      <c r="BP63" s="241"/>
      <c r="BQ63" s="238">
        <v>57</v>
      </c>
      <c r="BR63" s="239"/>
      <c r="BS63" s="994"/>
      <c r="BT63" s="995"/>
      <c r="BU63" s="995"/>
      <c r="BV63" s="995"/>
      <c r="BW63" s="995"/>
      <c r="BX63" s="995"/>
      <c r="BY63" s="995"/>
      <c r="BZ63" s="995"/>
      <c r="CA63" s="995"/>
      <c r="CB63" s="995"/>
      <c r="CC63" s="995"/>
      <c r="CD63" s="995"/>
      <c r="CE63" s="995"/>
      <c r="CF63" s="995"/>
      <c r="CG63" s="1016"/>
      <c r="CH63" s="991"/>
      <c r="CI63" s="992"/>
      <c r="CJ63" s="992"/>
      <c r="CK63" s="992"/>
      <c r="CL63" s="993"/>
      <c r="CM63" s="991"/>
      <c r="CN63" s="992"/>
      <c r="CO63" s="992"/>
      <c r="CP63" s="992"/>
      <c r="CQ63" s="993"/>
      <c r="CR63" s="991"/>
      <c r="CS63" s="992"/>
      <c r="CT63" s="992"/>
      <c r="CU63" s="992"/>
      <c r="CV63" s="993"/>
      <c r="CW63" s="991"/>
      <c r="CX63" s="992"/>
      <c r="CY63" s="992"/>
      <c r="CZ63" s="992"/>
      <c r="DA63" s="993"/>
      <c r="DB63" s="991"/>
      <c r="DC63" s="992"/>
      <c r="DD63" s="992"/>
      <c r="DE63" s="992"/>
      <c r="DF63" s="993"/>
      <c r="DG63" s="991"/>
      <c r="DH63" s="992"/>
      <c r="DI63" s="992"/>
      <c r="DJ63" s="992"/>
      <c r="DK63" s="993"/>
      <c r="DL63" s="991"/>
      <c r="DM63" s="992"/>
      <c r="DN63" s="992"/>
      <c r="DO63" s="992"/>
      <c r="DP63" s="993"/>
      <c r="DQ63" s="991"/>
      <c r="DR63" s="992"/>
      <c r="DS63" s="992"/>
      <c r="DT63" s="992"/>
      <c r="DU63" s="993"/>
      <c r="DV63" s="994"/>
      <c r="DW63" s="995"/>
      <c r="DX63" s="995"/>
      <c r="DY63" s="995"/>
      <c r="DZ63" s="996"/>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4"/>
      <c r="BT64" s="995"/>
      <c r="BU64" s="995"/>
      <c r="BV64" s="995"/>
      <c r="BW64" s="995"/>
      <c r="BX64" s="995"/>
      <c r="BY64" s="995"/>
      <c r="BZ64" s="995"/>
      <c r="CA64" s="995"/>
      <c r="CB64" s="995"/>
      <c r="CC64" s="995"/>
      <c r="CD64" s="995"/>
      <c r="CE64" s="995"/>
      <c r="CF64" s="995"/>
      <c r="CG64" s="1016"/>
      <c r="CH64" s="991"/>
      <c r="CI64" s="992"/>
      <c r="CJ64" s="992"/>
      <c r="CK64" s="992"/>
      <c r="CL64" s="993"/>
      <c r="CM64" s="991"/>
      <c r="CN64" s="992"/>
      <c r="CO64" s="992"/>
      <c r="CP64" s="992"/>
      <c r="CQ64" s="993"/>
      <c r="CR64" s="991"/>
      <c r="CS64" s="992"/>
      <c r="CT64" s="992"/>
      <c r="CU64" s="992"/>
      <c r="CV64" s="993"/>
      <c r="CW64" s="991"/>
      <c r="CX64" s="992"/>
      <c r="CY64" s="992"/>
      <c r="CZ64" s="992"/>
      <c r="DA64" s="993"/>
      <c r="DB64" s="991"/>
      <c r="DC64" s="992"/>
      <c r="DD64" s="992"/>
      <c r="DE64" s="992"/>
      <c r="DF64" s="993"/>
      <c r="DG64" s="991"/>
      <c r="DH64" s="992"/>
      <c r="DI64" s="992"/>
      <c r="DJ64" s="992"/>
      <c r="DK64" s="993"/>
      <c r="DL64" s="991"/>
      <c r="DM64" s="992"/>
      <c r="DN64" s="992"/>
      <c r="DO64" s="992"/>
      <c r="DP64" s="993"/>
      <c r="DQ64" s="991"/>
      <c r="DR64" s="992"/>
      <c r="DS64" s="992"/>
      <c r="DT64" s="992"/>
      <c r="DU64" s="993"/>
      <c r="DV64" s="994"/>
      <c r="DW64" s="995"/>
      <c r="DX64" s="995"/>
      <c r="DY64" s="995"/>
      <c r="DZ64" s="996"/>
      <c r="EA64" s="230"/>
    </row>
    <row r="65" spans="1:131" ht="26.25" customHeight="1" thickBot="1" x14ac:dyDescent="0.2">
      <c r="A65" s="232" t="s">
        <v>423</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4"/>
      <c r="BT65" s="995"/>
      <c r="BU65" s="995"/>
      <c r="BV65" s="995"/>
      <c r="BW65" s="995"/>
      <c r="BX65" s="995"/>
      <c r="BY65" s="995"/>
      <c r="BZ65" s="995"/>
      <c r="CA65" s="995"/>
      <c r="CB65" s="995"/>
      <c r="CC65" s="995"/>
      <c r="CD65" s="995"/>
      <c r="CE65" s="995"/>
      <c r="CF65" s="995"/>
      <c r="CG65" s="1016"/>
      <c r="CH65" s="991"/>
      <c r="CI65" s="992"/>
      <c r="CJ65" s="992"/>
      <c r="CK65" s="992"/>
      <c r="CL65" s="993"/>
      <c r="CM65" s="991"/>
      <c r="CN65" s="992"/>
      <c r="CO65" s="992"/>
      <c r="CP65" s="992"/>
      <c r="CQ65" s="993"/>
      <c r="CR65" s="991"/>
      <c r="CS65" s="992"/>
      <c r="CT65" s="992"/>
      <c r="CU65" s="992"/>
      <c r="CV65" s="993"/>
      <c r="CW65" s="991"/>
      <c r="CX65" s="992"/>
      <c r="CY65" s="992"/>
      <c r="CZ65" s="992"/>
      <c r="DA65" s="993"/>
      <c r="DB65" s="991"/>
      <c r="DC65" s="992"/>
      <c r="DD65" s="992"/>
      <c r="DE65" s="992"/>
      <c r="DF65" s="993"/>
      <c r="DG65" s="991"/>
      <c r="DH65" s="992"/>
      <c r="DI65" s="992"/>
      <c r="DJ65" s="992"/>
      <c r="DK65" s="993"/>
      <c r="DL65" s="991"/>
      <c r="DM65" s="992"/>
      <c r="DN65" s="992"/>
      <c r="DO65" s="992"/>
      <c r="DP65" s="993"/>
      <c r="DQ65" s="991"/>
      <c r="DR65" s="992"/>
      <c r="DS65" s="992"/>
      <c r="DT65" s="992"/>
      <c r="DU65" s="993"/>
      <c r="DV65" s="994"/>
      <c r="DW65" s="995"/>
      <c r="DX65" s="995"/>
      <c r="DY65" s="995"/>
      <c r="DZ65" s="996"/>
      <c r="EA65" s="230"/>
    </row>
    <row r="66" spans="1:131" ht="26.25" customHeight="1" x14ac:dyDescent="0.15">
      <c r="A66" s="997" t="s">
        <v>424</v>
      </c>
      <c r="B66" s="998"/>
      <c r="C66" s="998"/>
      <c r="D66" s="998"/>
      <c r="E66" s="998"/>
      <c r="F66" s="998"/>
      <c r="G66" s="998"/>
      <c r="H66" s="998"/>
      <c r="I66" s="998"/>
      <c r="J66" s="998"/>
      <c r="K66" s="998"/>
      <c r="L66" s="998"/>
      <c r="M66" s="998"/>
      <c r="N66" s="998"/>
      <c r="O66" s="998"/>
      <c r="P66" s="999"/>
      <c r="Q66" s="1003" t="s">
        <v>425</v>
      </c>
      <c r="R66" s="1004"/>
      <c r="S66" s="1004"/>
      <c r="T66" s="1004"/>
      <c r="U66" s="1005"/>
      <c r="V66" s="1003" t="s">
        <v>426</v>
      </c>
      <c r="W66" s="1004"/>
      <c r="X66" s="1004"/>
      <c r="Y66" s="1004"/>
      <c r="Z66" s="1005"/>
      <c r="AA66" s="1003" t="s">
        <v>427</v>
      </c>
      <c r="AB66" s="1004"/>
      <c r="AC66" s="1004"/>
      <c r="AD66" s="1004"/>
      <c r="AE66" s="1005"/>
      <c r="AF66" s="1009" t="s">
        <v>428</v>
      </c>
      <c r="AG66" s="1010"/>
      <c r="AH66" s="1010"/>
      <c r="AI66" s="1010"/>
      <c r="AJ66" s="1011"/>
      <c r="AK66" s="1003" t="s">
        <v>429</v>
      </c>
      <c r="AL66" s="998"/>
      <c r="AM66" s="998"/>
      <c r="AN66" s="998"/>
      <c r="AO66" s="999"/>
      <c r="AP66" s="1003" t="s">
        <v>405</v>
      </c>
      <c r="AQ66" s="1004"/>
      <c r="AR66" s="1004"/>
      <c r="AS66" s="1004"/>
      <c r="AT66" s="1005"/>
      <c r="AU66" s="1003" t="s">
        <v>430</v>
      </c>
      <c r="AV66" s="1004"/>
      <c r="AW66" s="1004"/>
      <c r="AX66" s="1004"/>
      <c r="AY66" s="1005"/>
      <c r="AZ66" s="1003" t="s">
        <v>383</v>
      </c>
      <c r="BA66" s="1004"/>
      <c r="BB66" s="1004"/>
      <c r="BC66" s="1004"/>
      <c r="BD66" s="1017"/>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1000"/>
      <c r="B67" s="1001"/>
      <c r="C67" s="1001"/>
      <c r="D67" s="1001"/>
      <c r="E67" s="1001"/>
      <c r="F67" s="1001"/>
      <c r="G67" s="1001"/>
      <c r="H67" s="1001"/>
      <c r="I67" s="1001"/>
      <c r="J67" s="1001"/>
      <c r="K67" s="1001"/>
      <c r="L67" s="1001"/>
      <c r="M67" s="1001"/>
      <c r="N67" s="1001"/>
      <c r="O67" s="1001"/>
      <c r="P67" s="1002"/>
      <c r="Q67" s="1006"/>
      <c r="R67" s="1007"/>
      <c r="S67" s="1007"/>
      <c r="T67" s="1007"/>
      <c r="U67" s="1008"/>
      <c r="V67" s="1006"/>
      <c r="W67" s="1007"/>
      <c r="X67" s="1007"/>
      <c r="Y67" s="1007"/>
      <c r="Z67" s="1008"/>
      <c r="AA67" s="1006"/>
      <c r="AB67" s="1007"/>
      <c r="AC67" s="1007"/>
      <c r="AD67" s="1007"/>
      <c r="AE67" s="1008"/>
      <c r="AF67" s="1012"/>
      <c r="AG67" s="1013"/>
      <c r="AH67" s="1013"/>
      <c r="AI67" s="1013"/>
      <c r="AJ67" s="1014"/>
      <c r="AK67" s="1015"/>
      <c r="AL67" s="1001"/>
      <c r="AM67" s="1001"/>
      <c r="AN67" s="1001"/>
      <c r="AO67" s="1002"/>
      <c r="AP67" s="1006"/>
      <c r="AQ67" s="1007"/>
      <c r="AR67" s="1007"/>
      <c r="AS67" s="1007"/>
      <c r="AT67" s="1008"/>
      <c r="AU67" s="1006"/>
      <c r="AV67" s="1007"/>
      <c r="AW67" s="1007"/>
      <c r="AX67" s="1007"/>
      <c r="AY67" s="1008"/>
      <c r="AZ67" s="1006"/>
      <c r="BA67" s="1007"/>
      <c r="BB67" s="1007"/>
      <c r="BC67" s="1007"/>
      <c r="BD67" s="1018"/>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7" t="s">
        <v>590</v>
      </c>
      <c r="C68" s="988"/>
      <c r="D68" s="988"/>
      <c r="E68" s="988"/>
      <c r="F68" s="988"/>
      <c r="G68" s="988"/>
      <c r="H68" s="988"/>
      <c r="I68" s="988"/>
      <c r="J68" s="988"/>
      <c r="K68" s="988"/>
      <c r="L68" s="988"/>
      <c r="M68" s="988"/>
      <c r="N68" s="988"/>
      <c r="O68" s="988"/>
      <c r="P68" s="989"/>
      <c r="Q68" s="990">
        <v>330</v>
      </c>
      <c r="R68" s="984"/>
      <c r="S68" s="984"/>
      <c r="T68" s="984"/>
      <c r="U68" s="984"/>
      <c r="V68" s="984">
        <v>322</v>
      </c>
      <c r="W68" s="984"/>
      <c r="X68" s="984"/>
      <c r="Y68" s="984"/>
      <c r="Z68" s="984"/>
      <c r="AA68" s="984">
        <v>8</v>
      </c>
      <c r="AB68" s="984"/>
      <c r="AC68" s="984"/>
      <c r="AD68" s="984"/>
      <c r="AE68" s="984"/>
      <c r="AF68" s="984">
        <v>8</v>
      </c>
      <c r="AG68" s="984"/>
      <c r="AH68" s="984"/>
      <c r="AI68" s="984"/>
      <c r="AJ68" s="984"/>
      <c r="AK68" s="984">
        <v>7</v>
      </c>
      <c r="AL68" s="984"/>
      <c r="AM68" s="984"/>
      <c r="AN68" s="984"/>
      <c r="AO68" s="984"/>
      <c r="AP68" s="984">
        <v>8</v>
      </c>
      <c r="AQ68" s="984"/>
      <c r="AR68" s="984"/>
      <c r="AS68" s="984"/>
      <c r="AT68" s="984"/>
      <c r="AU68" s="984">
        <v>1</v>
      </c>
      <c r="AV68" s="984"/>
      <c r="AW68" s="984"/>
      <c r="AX68" s="984"/>
      <c r="AY68" s="984"/>
      <c r="AZ68" s="985"/>
      <c r="BA68" s="985"/>
      <c r="BB68" s="985"/>
      <c r="BC68" s="985"/>
      <c r="BD68" s="986"/>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591</v>
      </c>
      <c r="C69" s="975"/>
      <c r="D69" s="975"/>
      <c r="E69" s="975"/>
      <c r="F69" s="975"/>
      <c r="G69" s="975"/>
      <c r="H69" s="975"/>
      <c r="I69" s="975"/>
      <c r="J69" s="975"/>
      <c r="K69" s="975"/>
      <c r="L69" s="975"/>
      <c r="M69" s="975"/>
      <c r="N69" s="975"/>
      <c r="O69" s="975"/>
      <c r="P69" s="976"/>
      <c r="Q69" s="977">
        <v>88</v>
      </c>
      <c r="R69" s="971"/>
      <c r="S69" s="971"/>
      <c r="T69" s="971"/>
      <c r="U69" s="971"/>
      <c r="V69" s="971">
        <v>86</v>
      </c>
      <c r="W69" s="971"/>
      <c r="X69" s="971"/>
      <c r="Y69" s="971"/>
      <c r="Z69" s="971"/>
      <c r="AA69" s="971">
        <v>3</v>
      </c>
      <c r="AB69" s="971"/>
      <c r="AC69" s="971"/>
      <c r="AD69" s="971"/>
      <c r="AE69" s="971"/>
      <c r="AF69" s="971">
        <v>3</v>
      </c>
      <c r="AG69" s="971"/>
      <c r="AH69" s="971"/>
      <c r="AI69" s="971"/>
      <c r="AJ69" s="971"/>
      <c r="AK69" s="971" t="s">
        <v>607</v>
      </c>
      <c r="AL69" s="971"/>
      <c r="AM69" s="971"/>
      <c r="AN69" s="971"/>
      <c r="AO69" s="971"/>
      <c r="AP69" s="971" t="s">
        <v>589</v>
      </c>
      <c r="AQ69" s="971"/>
      <c r="AR69" s="971"/>
      <c r="AS69" s="971"/>
      <c r="AT69" s="971"/>
      <c r="AU69" s="971" t="s">
        <v>589</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592</v>
      </c>
      <c r="C70" s="975"/>
      <c r="D70" s="975"/>
      <c r="E70" s="975"/>
      <c r="F70" s="975"/>
      <c r="G70" s="975"/>
      <c r="H70" s="975"/>
      <c r="I70" s="975"/>
      <c r="J70" s="975"/>
      <c r="K70" s="975"/>
      <c r="L70" s="975"/>
      <c r="M70" s="975"/>
      <c r="N70" s="975"/>
      <c r="O70" s="975"/>
      <c r="P70" s="976"/>
      <c r="Q70" s="977">
        <v>7567</v>
      </c>
      <c r="R70" s="971"/>
      <c r="S70" s="971"/>
      <c r="T70" s="971"/>
      <c r="U70" s="971"/>
      <c r="V70" s="971">
        <v>7557</v>
      </c>
      <c r="W70" s="971"/>
      <c r="X70" s="971"/>
      <c r="Y70" s="971"/>
      <c r="Z70" s="971"/>
      <c r="AA70" s="971">
        <v>10</v>
      </c>
      <c r="AB70" s="971"/>
      <c r="AC70" s="971"/>
      <c r="AD70" s="971"/>
      <c r="AE70" s="971"/>
      <c r="AF70" s="971">
        <v>10</v>
      </c>
      <c r="AG70" s="971"/>
      <c r="AH70" s="971"/>
      <c r="AI70" s="971"/>
      <c r="AJ70" s="971"/>
      <c r="AK70" s="971" t="s">
        <v>607</v>
      </c>
      <c r="AL70" s="971"/>
      <c r="AM70" s="971"/>
      <c r="AN70" s="971"/>
      <c r="AO70" s="971"/>
      <c r="AP70" s="971" t="s">
        <v>589</v>
      </c>
      <c r="AQ70" s="971"/>
      <c r="AR70" s="971"/>
      <c r="AS70" s="971"/>
      <c r="AT70" s="971"/>
      <c r="AU70" s="971" t="s">
        <v>589</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593</v>
      </c>
      <c r="C71" s="975"/>
      <c r="D71" s="975"/>
      <c r="E71" s="975"/>
      <c r="F71" s="975"/>
      <c r="G71" s="975"/>
      <c r="H71" s="975"/>
      <c r="I71" s="975"/>
      <c r="J71" s="975"/>
      <c r="K71" s="975"/>
      <c r="L71" s="975"/>
      <c r="M71" s="975"/>
      <c r="N71" s="975"/>
      <c r="O71" s="975"/>
      <c r="P71" s="976"/>
      <c r="Q71" s="977">
        <v>74</v>
      </c>
      <c r="R71" s="971"/>
      <c r="S71" s="971"/>
      <c r="T71" s="971"/>
      <c r="U71" s="971"/>
      <c r="V71" s="971">
        <v>74</v>
      </c>
      <c r="W71" s="971"/>
      <c r="X71" s="971"/>
      <c r="Y71" s="971"/>
      <c r="Z71" s="971"/>
      <c r="AA71" s="971">
        <v>0</v>
      </c>
      <c r="AB71" s="971"/>
      <c r="AC71" s="971"/>
      <c r="AD71" s="971"/>
      <c r="AE71" s="971"/>
      <c r="AF71" s="971">
        <v>0</v>
      </c>
      <c r="AG71" s="971"/>
      <c r="AH71" s="971"/>
      <c r="AI71" s="971"/>
      <c r="AJ71" s="971"/>
      <c r="AK71" s="971" t="s">
        <v>608</v>
      </c>
      <c r="AL71" s="971"/>
      <c r="AM71" s="971"/>
      <c r="AN71" s="971"/>
      <c r="AO71" s="971"/>
      <c r="AP71" s="971" t="s">
        <v>589</v>
      </c>
      <c r="AQ71" s="971"/>
      <c r="AR71" s="971"/>
      <c r="AS71" s="971"/>
      <c r="AT71" s="971"/>
      <c r="AU71" s="971" t="s">
        <v>589</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594</v>
      </c>
      <c r="C72" s="975"/>
      <c r="D72" s="975"/>
      <c r="E72" s="975"/>
      <c r="F72" s="975"/>
      <c r="G72" s="975"/>
      <c r="H72" s="975"/>
      <c r="I72" s="975"/>
      <c r="J72" s="975"/>
      <c r="K72" s="975"/>
      <c r="L72" s="975"/>
      <c r="M72" s="975"/>
      <c r="N72" s="975"/>
      <c r="O72" s="975"/>
      <c r="P72" s="976"/>
      <c r="Q72" s="977">
        <v>4467</v>
      </c>
      <c r="R72" s="971"/>
      <c r="S72" s="971"/>
      <c r="T72" s="971"/>
      <c r="U72" s="971"/>
      <c r="V72" s="971">
        <v>3896</v>
      </c>
      <c r="W72" s="971"/>
      <c r="X72" s="971"/>
      <c r="Y72" s="971"/>
      <c r="Z72" s="971"/>
      <c r="AA72" s="971">
        <v>571</v>
      </c>
      <c r="AB72" s="971"/>
      <c r="AC72" s="971"/>
      <c r="AD72" s="971"/>
      <c r="AE72" s="971"/>
      <c r="AF72" s="971">
        <v>2220</v>
      </c>
      <c r="AG72" s="971"/>
      <c r="AH72" s="971"/>
      <c r="AI72" s="971"/>
      <c r="AJ72" s="971"/>
      <c r="AK72" s="971">
        <v>897</v>
      </c>
      <c r="AL72" s="971"/>
      <c r="AM72" s="971"/>
      <c r="AN72" s="971"/>
      <c r="AO72" s="971"/>
      <c r="AP72" s="971">
        <v>7090</v>
      </c>
      <c r="AQ72" s="971"/>
      <c r="AR72" s="971"/>
      <c r="AS72" s="971"/>
      <c r="AT72" s="971"/>
      <c r="AU72" s="971" t="s">
        <v>589</v>
      </c>
      <c r="AV72" s="971"/>
      <c r="AW72" s="971"/>
      <c r="AX72" s="971"/>
      <c r="AY72" s="971"/>
      <c r="AZ72" s="972" t="s">
        <v>600</v>
      </c>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595</v>
      </c>
      <c r="C73" s="975"/>
      <c r="D73" s="975"/>
      <c r="E73" s="975"/>
      <c r="F73" s="975"/>
      <c r="G73" s="975"/>
      <c r="H73" s="975"/>
      <c r="I73" s="975"/>
      <c r="J73" s="975"/>
      <c r="K73" s="975"/>
      <c r="L73" s="975"/>
      <c r="M73" s="975"/>
      <c r="N73" s="975"/>
      <c r="O73" s="975"/>
      <c r="P73" s="976"/>
      <c r="Q73" s="977">
        <v>139</v>
      </c>
      <c r="R73" s="971"/>
      <c r="S73" s="971"/>
      <c r="T73" s="971"/>
      <c r="U73" s="971"/>
      <c r="V73" s="971">
        <v>135</v>
      </c>
      <c r="W73" s="971"/>
      <c r="X73" s="971"/>
      <c r="Y73" s="971"/>
      <c r="Z73" s="971"/>
      <c r="AA73" s="971">
        <v>5</v>
      </c>
      <c r="AB73" s="971"/>
      <c r="AC73" s="971"/>
      <c r="AD73" s="971"/>
      <c r="AE73" s="971"/>
      <c r="AF73" s="971">
        <v>5</v>
      </c>
      <c r="AG73" s="971"/>
      <c r="AH73" s="971"/>
      <c r="AI73" s="971"/>
      <c r="AJ73" s="971"/>
      <c r="AK73" s="971">
        <v>1</v>
      </c>
      <c r="AL73" s="971"/>
      <c r="AM73" s="971"/>
      <c r="AN73" s="971"/>
      <c r="AO73" s="971"/>
      <c r="AP73" s="971" t="s">
        <v>589</v>
      </c>
      <c r="AQ73" s="971"/>
      <c r="AR73" s="971"/>
      <c r="AS73" s="971"/>
      <c r="AT73" s="971"/>
      <c r="AU73" s="971" t="s">
        <v>589</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596</v>
      </c>
      <c r="C74" s="975"/>
      <c r="D74" s="975"/>
      <c r="E74" s="975"/>
      <c r="F74" s="975"/>
      <c r="G74" s="975"/>
      <c r="H74" s="975"/>
      <c r="I74" s="975"/>
      <c r="J74" s="975"/>
      <c r="K74" s="975"/>
      <c r="L74" s="975"/>
      <c r="M74" s="975"/>
      <c r="N74" s="975"/>
      <c r="O74" s="975"/>
      <c r="P74" s="976"/>
      <c r="Q74" s="977">
        <v>1189</v>
      </c>
      <c r="R74" s="971"/>
      <c r="S74" s="971"/>
      <c r="T74" s="971"/>
      <c r="U74" s="971"/>
      <c r="V74" s="971">
        <v>1155</v>
      </c>
      <c r="W74" s="971"/>
      <c r="X74" s="971"/>
      <c r="Y74" s="971"/>
      <c r="Z74" s="971"/>
      <c r="AA74" s="971">
        <v>33</v>
      </c>
      <c r="AB74" s="971"/>
      <c r="AC74" s="971"/>
      <c r="AD74" s="971"/>
      <c r="AE74" s="971"/>
      <c r="AF74" s="971">
        <v>33</v>
      </c>
      <c r="AG74" s="971"/>
      <c r="AH74" s="971"/>
      <c r="AI74" s="971"/>
      <c r="AJ74" s="971"/>
      <c r="AK74" s="971" t="s">
        <v>607</v>
      </c>
      <c r="AL74" s="971"/>
      <c r="AM74" s="971"/>
      <c r="AN74" s="971"/>
      <c r="AO74" s="971"/>
      <c r="AP74" s="971">
        <v>534</v>
      </c>
      <c r="AQ74" s="971"/>
      <c r="AR74" s="971"/>
      <c r="AS74" s="971"/>
      <c r="AT74" s="971"/>
      <c r="AU74" s="971">
        <v>307</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t="s">
        <v>597</v>
      </c>
      <c r="C75" s="975"/>
      <c r="D75" s="975"/>
      <c r="E75" s="975"/>
      <c r="F75" s="975"/>
      <c r="G75" s="975"/>
      <c r="H75" s="975"/>
      <c r="I75" s="975"/>
      <c r="J75" s="975"/>
      <c r="K75" s="975"/>
      <c r="L75" s="975"/>
      <c r="M75" s="975"/>
      <c r="N75" s="975"/>
      <c r="O75" s="975"/>
      <c r="P75" s="976"/>
      <c r="Q75" s="978">
        <v>1694</v>
      </c>
      <c r="R75" s="979"/>
      <c r="S75" s="979"/>
      <c r="T75" s="979"/>
      <c r="U75" s="980"/>
      <c r="V75" s="981">
        <v>1577</v>
      </c>
      <c r="W75" s="979"/>
      <c r="X75" s="979"/>
      <c r="Y75" s="979"/>
      <c r="Z75" s="980"/>
      <c r="AA75" s="981">
        <v>117</v>
      </c>
      <c r="AB75" s="979"/>
      <c r="AC75" s="979"/>
      <c r="AD75" s="979"/>
      <c r="AE75" s="980"/>
      <c r="AF75" s="981">
        <v>117</v>
      </c>
      <c r="AG75" s="979"/>
      <c r="AH75" s="979"/>
      <c r="AI75" s="979"/>
      <c r="AJ75" s="980"/>
      <c r="AK75" s="981" t="s">
        <v>609</v>
      </c>
      <c r="AL75" s="979"/>
      <c r="AM75" s="979"/>
      <c r="AN75" s="979"/>
      <c r="AO75" s="980"/>
      <c r="AP75" s="981">
        <v>1257</v>
      </c>
      <c r="AQ75" s="979"/>
      <c r="AR75" s="979"/>
      <c r="AS75" s="979"/>
      <c r="AT75" s="980"/>
      <c r="AU75" s="981">
        <v>540</v>
      </c>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t="s">
        <v>598</v>
      </c>
      <c r="C76" s="975"/>
      <c r="D76" s="975"/>
      <c r="E76" s="975"/>
      <c r="F76" s="975"/>
      <c r="G76" s="975"/>
      <c r="H76" s="975"/>
      <c r="I76" s="975"/>
      <c r="J76" s="975"/>
      <c r="K76" s="975"/>
      <c r="L76" s="975"/>
      <c r="M76" s="975"/>
      <c r="N76" s="975"/>
      <c r="O76" s="975"/>
      <c r="P76" s="976"/>
      <c r="Q76" s="978">
        <v>495</v>
      </c>
      <c r="R76" s="979"/>
      <c r="S76" s="979"/>
      <c r="T76" s="979"/>
      <c r="U76" s="980"/>
      <c r="V76" s="981">
        <v>493</v>
      </c>
      <c r="W76" s="979"/>
      <c r="X76" s="979"/>
      <c r="Y76" s="979"/>
      <c r="Z76" s="980"/>
      <c r="AA76" s="981">
        <v>1</v>
      </c>
      <c r="AB76" s="979"/>
      <c r="AC76" s="979"/>
      <c r="AD76" s="979"/>
      <c r="AE76" s="980"/>
      <c r="AF76" s="981">
        <v>1</v>
      </c>
      <c r="AG76" s="979"/>
      <c r="AH76" s="979"/>
      <c r="AI76" s="979"/>
      <c r="AJ76" s="980"/>
      <c r="AK76" s="981">
        <v>298</v>
      </c>
      <c r="AL76" s="979"/>
      <c r="AM76" s="979"/>
      <c r="AN76" s="979"/>
      <c r="AO76" s="980"/>
      <c r="AP76" s="981" t="s">
        <v>589</v>
      </c>
      <c r="AQ76" s="979"/>
      <c r="AR76" s="979"/>
      <c r="AS76" s="979"/>
      <c r="AT76" s="980"/>
      <c r="AU76" s="981" t="s">
        <v>589</v>
      </c>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t="s">
        <v>610</v>
      </c>
      <c r="C77" s="975"/>
      <c r="D77" s="975"/>
      <c r="E77" s="975"/>
      <c r="F77" s="975"/>
      <c r="G77" s="975"/>
      <c r="H77" s="975"/>
      <c r="I77" s="975"/>
      <c r="J77" s="975"/>
      <c r="K77" s="975"/>
      <c r="L77" s="975"/>
      <c r="M77" s="975"/>
      <c r="N77" s="975"/>
      <c r="O77" s="975"/>
      <c r="P77" s="976"/>
      <c r="Q77" s="978">
        <v>68</v>
      </c>
      <c r="R77" s="979"/>
      <c r="S77" s="979"/>
      <c r="T77" s="979"/>
      <c r="U77" s="980"/>
      <c r="V77" s="981">
        <v>68</v>
      </c>
      <c r="W77" s="979"/>
      <c r="X77" s="979"/>
      <c r="Y77" s="979"/>
      <c r="Z77" s="980"/>
      <c r="AA77" s="981">
        <v>0</v>
      </c>
      <c r="AB77" s="979"/>
      <c r="AC77" s="979"/>
      <c r="AD77" s="979"/>
      <c r="AE77" s="980"/>
      <c r="AF77" s="981">
        <v>0</v>
      </c>
      <c r="AG77" s="979"/>
      <c r="AH77" s="979"/>
      <c r="AI77" s="979"/>
      <c r="AJ77" s="980"/>
      <c r="AK77" s="981" t="s">
        <v>607</v>
      </c>
      <c r="AL77" s="979"/>
      <c r="AM77" s="979"/>
      <c r="AN77" s="979"/>
      <c r="AO77" s="980"/>
      <c r="AP77" s="981" t="s">
        <v>607</v>
      </c>
      <c r="AQ77" s="979"/>
      <c r="AR77" s="979"/>
      <c r="AS77" s="979"/>
      <c r="AT77" s="980"/>
      <c r="AU77" s="981" t="s">
        <v>611</v>
      </c>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t="s">
        <v>599</v>
      </c>
      <c r="C78" s="975"/>
      <c r="D78" s="975"/>
      <c r="E78" s="975"/>
      <c r="F78" s="975"/>
      <c r="G78" s="975"/>
      <c r="H78" s="975"/>
      <c r="I78" s="975"/>
      <c r="J78" s="975"/>
      <c r="K78" s="975"/>
      <c r="L78" s="975"/>
      <c r="M78" s="975"/>
      <c r="N78" s="975"/>
      <c r="O78" s="975"/>
      <c r="P78" s="976"/>
      <c r="Q78" s="978">
        <v>217</v>
      </c>
      <c r="R78" s="979"/>
      <c r="S78" s="979"/>
      <c r="T78" s="979"/>
      <c r="U78" s="980"/>
      <c r="V78" s="981">
        <v>191</v>
      </c>
      <c r="W78" s="979"/>
      <c r="X78" s="979"/>
      <c r="Y78" s="979"/>
      <c r="Z78" s="980"/>
      <c r="AA78" s="981">
        <v>25</v>
      </c>
      <c r="AB78" s="979"/>
      <c r="AC78" s="979"/>
      <c r="AD78" s="979"/>
      <c r="AE78" s="980"/>
      <c r="AF78" s="981">
        <v>25</v>
      </c>
      <c r="AG78" s="979"/>
      <c r="AH78" s="979"/>
      <c r="AI78" s="979"/>
      <c r="AJ78" s="980"/>
      <c r="AK78" s="981" t="s">
        <v>607</v>
      </c>
      <c r="AL78" s="979"/>
      <c r="AM78" s="979"/>
      <c r="AN78" s="979"/>
      <c r="AO78" s="980"/>
      <c r="AP78" s="981" t="s">
        <v>589</v>
      </c>
      <c r="AQ78" s="979"/>
      <c r="AR78" s="979"/>
      <c r="AS78" s="979"/>
      <c r="AT78" s="980"/>
      <c r="AU78" s="981" t="s">
        <v>589</v>
      </c>
      <c r="AV78" s="979"/>
      <c r="AW78" s="979"/>
      <c r="AX78" s="979"/>
      <c r="AY78" s="980"/>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t="s">
        <v>612</v>
      </c>
      <c r="C79" s="975"/>
      <c r="D79" s="975"/>
      <c r="E79" s="975"/>
      <c r="F79" s="975"/>
      <c r="G79" s="975"/>
      <c r="H79" s="975"/>
      <c r="I79" s="975"/>
      <c r="J79" s="975"/>
      <c r="K79" s="975"/>
      <c r="L79" s="975"/>
      <c r="M79" s="975"/>
      <c r="N79" s="975"/>
      <c r="O79" s="975"/>
      <c r="P79" s="976"/>
      <c r="Q79" s="978">
        <v>823874</v>
      </c>
      <c r="R79" s="979"/>
      <c r="S79" s="979"/>
      <c r="T79" s="979"/>
      <c r="U79" s="980"/>
      <c r="V79" s="981">
        <v>808406</v>
      </c>
      <c r="W79" s="979"/>
      <c r="X79" s="979"/>
      <c r="Y79" s="979"/>
      <c r="Z79" s="980"/>
      <c r="AA79" s="981">
        <v>15468</v>
      </c>
      <c r="AB79" s="979"/>
      <c r="AC79" s="979"/>
      <c r="AD79" s="979"/>
      <c r="AE79" s="980"/>
      <c r="AF79" s="981">
        <v>15468</v>
      </c>
      <c r="AG79" s="979"/>
      <c r="AH79" s="979"/>
      <c r="AI79" s="979"/>
      <c r="AJ79" s="980"/>
      <c r="AK79" s="981" t="s">
        <v>607</v>
      </c>
      <c r="AL79" s="979"/>
      <c r="AM79" s="979"/>
      <c r="AN79" s="979"/>
      <c r="AO79" s="980"/>
      <c r="AP79" s="981" t="s">
        <v>589</v>
      </c>
      <c r="AQ79" s="979"/>
      <c r="AR79" s="979"/>
      <c r="AS79" s="979"/>
      <c r="AT79" s="980"/>
      <c r="AU79" s="981" t="s">
        <v>589</v>
      </c>
      <c r="AV79" s="979"/>
      <c r="AW79" s="979"/>
      <c r="AX79" s="979"/>
      <c r="AY79" s="980"/>
      <c r="AZ79" s="982"/>
      <c r="BA79" s="975"/>
      <c r="BB79" s="975"/>
      <c r="BC79" s="975"/>
      <c r="BD79" s="98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396</v>
      </c>
      <c r="B88" s="937" t="s">
        <v>431</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17890</v>
      </c>
      <c r="AG88" s="959"/>
      <c r="AH88" s="959"/>
      <c r="AI88" s="959"/>
      <c r="AJ88" s="959"/>
      <c r="AK88" s="963"/>
      <c r="AL88" s="963"/>
      <c r="AM88" s="963"/>
      <c r="AN88" s="963"/>
      <c r="AO88" s="963"/>
      <c r="AP88" s="959">
        <v>8889</v>
      </c>
      <c r="AQ88" s="959"/>
      <c r="AR88" s="959"/>
      <c r="AS88" s="959"/>
      <c r="AT88" s="959"/>
      <c r="AU88" s="959">
        <v>848</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396</v>
      </c>
      <c r="BR102" s="937" t="s">
        <v>432</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433</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434</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435</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436</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437</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438</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439</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440</v>
      </c>
      <c r="AB109" s="896"/>
      <c r="AC109" s="896"/>
      <c r="AD109" s="896"/>
      <c r="AE109" s="897"/>
      <c r="AF109" s="898" t="s">
        <v>441</v>
      </c>
      <c r="AG109" s="896"/>
      <c r="AH109" s="896"/>
      <c r="AI109" s="896"/>
      <c r="AJ109" s="897"/>
      <c r="AK109" s="898" t="s">
        <v>313</v>
      </c>
      <c r="AL109" s="896"/>
      <c r="AM109" s="896"/>
      <c r="AN109" s="896"/>
      <c r="AO109" s="897"/>
      <c r="AP109" s="898" t="s">
        <v>442</v>
      </c>
      <c r="AQ109" s="896"/>
      <c r="AR109" s="896"/>
      <c r="AS109" s="896"/>
      <c r="AT109" s="929"/>
      <c r="AU109" s="895" t="s">
        <v>439</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440</v>
      </c>
      <c r="BR109" s="896"/>
      <c r="BS109" s="896"/>
      <c r="BT109" s="896"/>
      <c r="BU109" s="897"/>
      <c r="BV109" s="898" t="s">
        <v>441</v>
      </c>
      <c r="BW109" s="896"/>
      <c r="BX109" s="896"/>
      <c r="BY109" s="896"/>
      <c r="BZ109" s="897"/>
      <c r="CA109" s="898" t="s">
        <v>313</v>
      </c>
      <c r="CB109" s="896"/>
      <c r="CC109" s="896"/>
      <c r="CD109" s="896"/>
      <c r="CE109" s="897"/>
      <c r="CF109" s="936" t="s">
        <v>442</v>
      </c>
      <c r="CG109" s="936"/>
      <c r="CH109" s="936"/>
      <c r="CI109" s="936"/>
      <c r="CJ109" s="936"/>
      <c r="CK109" s="898" t="s">
        <v>443</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440</v>
      </c>
      <c r="DH109" s="896"/>
      <c r="DI109" s="896"/>
      <c r="DJ109" s="896"/>
      <c r="DK109" s="897"/>
      <c r="DL109" s="898" t="s">
        <v>441</v>
      </c>
      <c r="DM109" s="896"/>
      <c r="DN109" s="896"/>
      <c r="DO109" s="896"/>
      <c r="DP109" s="897"/>
      <c r="DQ109" s="898" t="s">
        <v>313</v>
      </c>
      <c r="DR109" s="896"/>
      <c r="DS109" s="896"/>
      <c r="DT109" s="896"/>
      <c r="DU109" s="897"/>
      <c r="DV109" s="898" t="s">
        <v>442</v>
      </c>
      <c r="DW109" s="896"/>
      <c r="DX109" s="896"/>
      <c r="DY109" s="896"/>
      <c r="DZ109" s="929"/>
    </row>
    <row r="110" spans="1:131" s="230" customFormat="1" ht="26.25" customHeight="1" x14ac:dyDescent="0.15">
      <c r="A110" s="807" t="s">
        <v>444</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3049711</v>
      </c>
      <c r="AB110" s="889"/>
      <c r="AC110" s="889"/>
      <c r="AD110" s="889"/>
      <c r="AE110" s="890"/>
      <c r="AF110" s="891">
        <v>2991146</v>
      </c>
      <c r="AG110" s="889"/>
      <c r="AH110" s="889"/>
      <c r="AI110" s="889"/>
      <c r="AJ110" s="890"/>
      <c r="AK110" s="891">
        <v>3036369</v>
      </c>
      <c r="AL110" s="889"/>
      <c r="AM110" s="889"/>
      <c r="AN110" s="889"/>
      <c r="AO110" s="890"/>
      <c r="AP110" s="892">
        <v>24.3</v>
      </c>
      <c r="AQ110" s="893"/>
      <c r="AR110" s="893"/>
      <c r="AS110" s="893"/>
      <c r="AT110" s="894"/>
      <c r="AU110" s="930" t="s">
        <v>75</v>
      </c>
      <c r="AV110" s="931"/>
      <c r="AW110" s="931"/>
      <c r="AX110" s="931"/>
      <c r="AY110" s="931"/>
      <c r="AZ110" s="860" t="s">
        <v>445</v>
      </c>
      <c r="BA110" s="808"/>
      <c r="BB110" s="808"/>
      <c r="BC110" s="808"/>
      <c r="BD110" s="808"/>
      <c r="BE110" s="808"/>
      <c r="BF110" s="808"/>
      <c r="BG110" s="808"/>
      <c r="BH110" s="808"/>
      <c r="BI110" s="808"/>
      <c r="BJ110" s="808"/>
      <c r="BK110" s="808"/>
      <c r="BL110" s="808"/>
      <c r="BM110" s="808"/>
      <c r="BN110" s="808"/>
      <c r="BO110" s="808"/>
      <c r="BP110" s="809"/>
      <c r="BQ110" s="861">
        <v>31428394</v>
      </c>
      <c r="BR110" s="842"/>
      <c r="BS110" s="842"/>
      <c r="BT110" s="842"/>
      <c r="BU110" s="842"/>
      <c r="BV110" s="842">
        <v>30794163</v>
      </c>
      <c r="BW110" s="842"/>
      <c r="BX110" s="842"/>
      <c r="BY110" s="842"/>
      <c r="BZ110" s="842"/>
      <c r="CA110" s="842">
        <v>28745639</v>
      </c>
      <c r="CB110" s="842"/>
      <c r="CC110" s="842"/>
      <c r="CD110" s="842"/>
      <c r="CE110" s="842"/>
      <c r="CF110" s="866">
        <v>230.2</v>
      </c>
      <c r="CG110" s="867"/>
      <c r="CH110" s="867"/>
      <c r="CI110" s="867"/>
      <c r="CJ110" s="867"/>
      <c r="CK110" s="926" t="s">
        <v>446</v>
      </c>
      <c r="CL110" s="819"/>
      <c r="CM110" s="860" t="s">
        <v>447</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130</v>
      </c>
      <c r="DH110" s="842"/>
      <c r="DI110" s="842"/>
      <c r="DJ110" s="842"/>
      <c r="DK110" s="842"/>
      <c r="DL110" s="842" t="s">
        <v>130</v>
      </c>
      <c r="DM110" s="842"/>
      <c r="DN110" s="842"/>
      <c r="DO110" s="842"/>
      <c r="DP110" s="842"/>
      <c r="DQ110" s="842" t="s">
        <v>130</v>
      </c>
      <c r="DR110" s="842"/>
      <c r="DS110" s="842"/>
      <c r="DT110" s="842"/>
      <c r="DU110" s="842"/>
      <c r="DV110" s="843" t="s">
        <v>448</v>
      </c>
      <c r="DW110" s="843"/>
      <c r="DX110" s="843"/>
      <c r="DY110" s="843"/>
      <c r="DZ110" s="844"/>
    </row>
    <row r="111" spans="1:131" s="230" customFormat="1" ht="26.25" customHeight="1" x14ac:dyDescent="0.15">
      <c r="A111" s="774" t="s">
        <v>449</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130</v>
      </c>
      <c r="AB111" s="919"/>
      <c r="AC111" s="919"/>
      <c r="AD111" s="919"/>
      <c r="AE111" s="920"/>
      <c r="AF111" s="921" t="s">
        <v>130</v>
      </c>
      <c r="AG111" s="919"/>
      <c r="AH111" s="919"/>
      <c r="AI111" s="919"/>
      <c r="AJ111" s="920"/>
      <c r="AK111" s="921" t="s">
        <v>130</v>
      </c>
      <c r="AL111" s="919"/>
      <c r="AM111" s="919"/>
      <c r="AN111" s="919"/>
      <c r="AO111" s="920"/>
      <c r="AP111" s="922" t="s">
        <v>130</v>
      </c>
      <c r="AQ111" s="923"/>
      <c r="AR111" s="923"/>
      <c r="AS111" s="923"/>
      <c r="AT111" s="924"/>
      <c r="AU111" s="932"/>
      <c r="AV111" s="933"/>
      <c r="AW111" s="933"/>
      <c r="AX111" s="933"/>
      <c r="AY111" s="933"/>
      <c r="AZ111" s="815" t="s">
        <v>450</v>
      </c>
      <c r="BA111" s="752"/>
      <c r="BB111" s="752"/>
      <c r="BC111" s="752"/>
      <c r="BD111" s="752"/>
      <c r="BE111" s="752"/>
      <c r="BF111" s="752"/>
      <c r="BG111" s="752"/>
      <c r="BH111" s="752"/>
      <c r="BI111" s="752"/>
      <c r="BJ111" s="752"/>
      <c r="BK111" s="752"/>
      <c r="BL111" s="752"/>
      <c r="BM111" s="752"/>
      <c r="BN111" s="752"/>
      <c r="BO111" s="752"/>
      <c r="BP111" s="753"/>
      <c r="BQ111" s="816" t="s">
        <v>130</v>
      </c>
      <c r="BR111" s="817"/>
      <c r="BS111" s="817"/>
      <c r="BT111" s="817"/>
      <c r="BU111" s="817"/>
      <c r="BV111" s="817" t="s">
        <v>130</v>
      </c>
      <c r="BW111" s="817"/>
      <c r="BX111" s="817"/>
      <c r="BY111" s="817"/>
      <c r="BZ111" s="817"/>
      <c r="CA111" s="817" t="s">
        <v>130</v>
      </c>
      <c r="CB111" s="817"/>
      <c r="CC111" s="817"/>
      <c r="CD111" s="817"/>
      <c r="CE111" s="817"/>
      <c r="CF111" s="875" t="s">
        <v>448</v>
      </c>
      <c r="CG111" s="876"/>
      <c r="CH111" s="876"/>
      <c r="CI111" s="876"/>
      <c r="CJ111" s="876"/>
      <c r="CK111" s="927"/>
      <c r="CL111" s="821"/>
      <c r="CM111" s="815" t="s">
        <v>451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130</v>
      </c>
      <c r="DH111" s="817"/>
      <c r="DI111" s="817"/>
      <c r="DJ111" s="817"/>
      <c r="DK111" s="817"/>
      <c r="DL111" s="817" t="s">
        <v>130</v>
      </c>
      <c r="DM111" s="817"/>
      <c r="DN111" s="817"/>
      <c r="DO111" s="817"/>
      <c r="DP111" s="817"/>
      <c r="DQ111" s="817" t="s">
        <v>130</v>
      </c>
      <c r="DR111" s="817"/>
      <c r="DS111" s="817"/>
      <c r="DT111" s="817"/>
      <c r="DU111" s="817"/>
      <c r="DV111" s="794" t="s">
        <v>130</v>
      </c>
      <c r="DW111" s="794"/>
      <c r="DX111" s="794"/>
      <c r="DY111" s="794"/>
      <c r="DZ111" s="795"/>
    </row>
    <row r="112" spans="1:131" s="230" customFormat="1" ht="26.25" customHeight="1" x14ac:dyDescent="0.15">
      <c r="A112" s="912" t="s">
        <v>452</v>
      </c>
      <c r="B112" s="913"/>
      <c r="C112" s="752" t="s">
        <v>453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454</v>
      </c>
      <c r="AB112" s="780"/>
      <c r="AC112" s="780"/>
      <c r="AD112" s="780"/>
      <c r="AE112" s="781"/>
      <c r="AF112" s="782" t="s">
        <v>130</v>
      </c>
      <c r="AG112" s="780"/>
      <c r="AH112" s="780"/>
      <c r="AI112" s="780"/>
      <c r="AJ112" s="781"/>
      <c r="AK112" s="782" t="s">
        <v>130</v>
      </c>
      <c r="AL112" s="780"/>
      <c r="AM112" s="780"/>
      <c r="AN112" s="780"/>
      <c r="AO112" s="781"/>
      <c r="AP112" s="824" t="s">
        <v>454</v>
      </c>
      <c r="AQ112" s="825"/>
      <c r="AR112" s="825"/>
      <c r="AS112" s="825"/>
      <c r="AT112" s="826"/>
      <c r="AU112" s="932"/>
      <c r="AV112" s="933"/>
      <c r="AW112" s="933"/>
      <c r="AX112" s="933"/>
      <c r="AY112" s="933"/>
      <c r="AZ112" s="815" t="s">
        <v>455</v>
      </c>
      <c r="BA112" s="752"/>
      <c r="BB112" s="752"/>
      <c r="BC112" s="752"/>
      <c r="BD112" s="752"/>
      <c r="BE112" s="752"/>
      <c r="BF112" s="752"/>
      <c r="BG112" s="752"/>
      <c r="BH112" s="752"/>
      <c r="BI112" s="752"/>
      <c r="BJ112" s="752"/>
      <c r="BK112" s="752"/>
      <c r="BL112" s="752"/>
      <c r="BM112" s="752"/>
      <c r="BN112" s="752"/>
      <c r="BO112" s="752"/>
      <c r="BP112" s="753"/>
      <c r="BQ112" s="816">
        <v>12171998</v>
      </c>
      <c r="BR112" s="817"/>
      <c r="BS112" s="817"/>
      <c r="BT112" s="817"/>
      <c r="BU112" s="817"/>
      <c r="BV112" s="817">
        <v>11872243</v>
      </c>
      <c r="BW112" s="817"/>
      <c r="BX112" s="817"/>
      <c r="BY112" s="817"/>
      <c r="BZ112" s="817"/>
      <c r="CA112" s="817">
        <v>11757926</v>
      </c>
      <c r="CB112" s="817"/>
      <c r="CC112" s="817"/>
      <c r="CD112" s="817"/>
      <c r="CE112" s="817"/>
      <c r="CF112" s="875">
        <v>94.2</v>
      </c>
      <c r="CG112" s="876"/>
      <c r="CH112" s="876"/>
      <c r="CI112" s="876"/>
      <c r="CJ112" s="876"/>
      <c r="CK112" s="927"/>
      <c r="CL112" s="821"/>
      <c r="CM112" s="815" t="s">
        <v>456</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454</v>
      </c>
      <c r="DH112" s="817"/>
      <c r="DI112" s="817"/>
      <c r="DJ112" s="817"/>
      <c r="DK112" s="817"/>
      <c r="DL112" s="817" t="s">
        <v>448</v>
      </c>
      <c r="DM112" s="817"/>
      <c r="DN112" s="817"/>
      <c r="DO112" s="817"/>
      <c r="DP112" s="817"/>
      <c r="DQ112" s="817" t="s">
        <v>130</v>
      </c>
      <c r="DR112" s="817"/>
      <c r="DS112" s="817"/>
      <c r="DT112" s="817"/>
      <c r="DU112" s="817"/>
      <c r="DV112" s="794" t="s">
        <v>454</v>
      </c>
      <c r="DW112" s="794"/>
      <c r="DX112" s="794"/>
      <c r="DY112" s="794"/>
      <c r="DZ112" s="795"/>
    </row>
    <row r="113" spans="1:130" s="230" customFormat="1" ht="26.25" customHeight="1" x14ac:dyDescent="0.15">
      <c r="A113" s="914"/>
      <c r="B113" s="915"/>
      <c r="C113" s="752" t="s">
        <v>457</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908388</v>
      </c>
      <c r="AB113" s="919"/>
      <c r="AC113" s="919"/>
      <c r="AD113" s="919"/>
      <c r="AE113" s="920"/>
      <c r="AF113" s="921">
        <v>957817</v>
      </c>
      <c r="AG113" s="919"/>
      <c r="AH113" s="919"/>
      <c r="AI113" s="919"/>
      <c r="AJ113" s="920"/>
      <c r="AK113" s="921">
        <v>987388</v>
      </c>
      <c r="AL113" s="919"/>
      <c r="AM113" s="919"/>
      <c r="AN113" s="919"/>
      <c r="AO113" s="920"/>
      <c r="AP113" s="922">
        <v>7.9</v>
      </c>
      <c r="AQ113" s="923"/>
      <c r="AR113" s="923"/>
      <c r="AS113" s="923"/>
      <c r="AT113" s="924"/>
      <c r="AU113" s="932"/>
      <c r="AV113" s="933"/>
      <c r="AW113" s="933"/>
      <c r="AX113" s="933"/>
      <c r="AY113" s="933"/>
      <c r="AZ113" s="815" t="s">
        <v>458</v>
      </c>
      <c r="BA113" s="752"/>
      <c r="BB113" s="752"/>
      <c r="BC113" s="752"/>
      <c r="BD113" s="752"/>
      <c r="BE113" s="752"/>
      <c r="BF113" s="752"/>
      <c r="BG113" s="752"/>
      <c r="BH113" s="752"/>
      <c r="BI113" s="752"/>
      <c r="BJ113" s="752"/>
      <c r="BK113" s="752"/>
      <c r="BL113" s="752"/>
      <c r="BM113" s="752"/>
      <c r="BN113" s="752"/>
      <c r="BO113" s="752"/>
      <c r="BP113" s="753"/>
      <c r="BQ113" s="816">
        <v>1203544</v>
      </c>
      <c r="BR113" s="817"/>
      <c r="BS113" s="817"/>
      <c r="BT113" s="817"/>
      <c r="BU113" s="817"/>
      <c r="BV113" s="817">
        <v>1052922</v>
      </c>
      <c r="BW113" s="817"/>
      <c r="BX113" s="817"/>
      <c r="BY113" s="817"/>
      <c r="BZ113" s="817"/>
      <c r="CA113" s="817">
        <v>847292</v>
      </c>
      <c r="CB113" s="817"/>
      <c r="CC113" s="817"/>
      <c r="CD113" s="817"/>
      <c r="CE113" s="817"/>
      <c r="CF113" s="875">
        <v>6.8</v>
      </c>
      <c r="CG113" s="876"/>
      <c r="CH113" s="876"/>
      <c r="CI113" s="876"/>
      <c r="CJ113" s="876"/>
      <c r="CK113" s="927"/>
      <c r="CL113" s="821"/>
      <c r="CM113" s="815" t="s">
        <v>459</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130</v>
      </c>
      <c r="DH113" s="780"/>
      <c r="DI113" s="780"/>
      <c r="DJ113" s="780"/>
      <c r="DK113" s="781"/>
      <c r="DL113" s="782" t="s">
        <v>130</v>
      </c>
      <c r="DM113" s="780"/>
      <c r="DN113" s="780"/>
      <c r="DO113" s="780"/>
      <c r="DP113" s="781"/>
      <c r="DQ113" s="782" t="s">
        <v>130</v>
      </c>
      <c r="DR113" s="780"/>
      <c r="DS113" s="780"/>
      <c r="DT113" s="780"/>
      <c r="DU113" s="781"/>
      <c r="DV113" s="824" t="s">
        <v>448</v>
      </c>
      <c r="DW113" s="825"/>
      <c r="DX113" s="825"/>
      <c r="DY113" s="825"/>
      <c r="DZ113" s="826"/>
    </row>
    <row r="114" spans="1:130" s="230" customFormat="1" ht="26.25" customHeight="1" x14ac:dyDescent="0.15">
      <c r="A114" s="914"/>
      <c r="B114" s="915"/>
      <c r="C114" s="752" t="s">
        <v>460</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1226</v>
      </c>
      <c r="AB114" s="780"/>
      <c r="AC114" s="780"/>
      <c r="AD114" s="780"/>
      <c r="AE114" s="781"/>
      <c r="AF114" s="782">
        <v>979</v>
      </c>
      <c r="AG114" s="780"/>
      <c r="AH114" s="780"/>
      <c r="AI114" s="780"/>
      <c r="AJ114" s="781"/>
      <c r="AK114" s="782">
        <v>1022</v>
      </c>
      <c r="AL114" s="780"/>
      <c r="AM114" s="780"/>
      <c r="AN114" s="780"/>
      <c r="AO114" s="781"/>
      <c r="AP114" s="824">
        <v>0</v>
      </c>
      <c r="AQ114" s="825"/>
      <c r="AR114" s="825"/>
      <c r="AS114" s="825"/>
      <c r="AT114" s="826"/>
      <c r="AU114" s="932"/>
      <c r="AV114" s="933"/>
      <c r="AW114" s="933"/>
      <c r="AX114" s="933"/>
      <c r="AY114" s="933"/>
      <c r="AZ114" s="815" t="s">
        <v>461</v>
      </c>
      <c r="BA114" s="752"/>
      <c r="BB114" s="752"/>
      <c r="BC114" s="752"/>
      <c r="BD114" s="752"/>
      <c r="BE114" s="752"/>
      <c r="BF114" s="752"/>
      <c r="BG114" s="752"/>
      <c r="BH114" s="752"/>
      <c r="BI114" s="752"/>
      <c r="BJ114" s="752"/>
      <c r="BK114" s="752"/>
      <c r="BL114" s="752"/>
      <c r="BM114" s="752"/>
      <c r="BN114" s="752"/>
      <c r="BO114" s="752"/>
      <c r="BP114" s="753"/>
      <c r="BQ114" s="816">
        <v>2611207</v>
      </c>
      <c r="BR114" s="817"/>
      <c r="BS114" s="817"/>
      <c r="BT114" s="817"/>
      <c r="BU114" s="817"/>
      <c r="BV114" s="817">
        <v>2385802</v>
      </c>
      <c r="BW114" s="817"/>
      <c r="BX114" s="817"/>
      <c r="BY114" s="817"/>
      <c r="BZ114" s="817"/>
      <c r="CA114" s="817">
        <v>2364077</v>
      </c>
      <c r="CB114" s="817"/>
      <c r="CC114" s="817"/>
      <c r="CD114" s="817"/>
      <c r="CE114" s="817"/>
      <c r="CF114" s="875">
        <v>18.899999999999999</v>
      </c>
      <c r="CG114" s="876"/>
      <c r="CH114" s="876"/>
      <c r="CI114" s="876"/>
      <c r="CJ114" s="876"/>
      <c r="CK114" s="927"/>
      <c r="CL114" s="821"/>
      <c r="CM114" s="815" t="s">
        <v>462</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448</v>
      </c>
      <c r="DH114" s="780"/>
      <c r="DI114" s="780"/>
      <c r="DJ114" s="780"/>
      <c r="DK114" s="781"/>
      <c r="DL114" s="782" t="s">
        <v>130</v>
      </c>
      <c r="DM114" s="780"/>
      <c r="DN114" s="780"/>
      <c r="DO114" s="780"/>
      <c r="DP114" s="781"/>
      <c r="DQ114" s="782" t="s">
        <v>448</v>
      </c>
      <c r="DR114" s="780"/>
      <c r="DS114" s="780"/>
      <c r="DT114" s="780"/>
      <c r="DU114" s="781"/>
      <c r="DV114" s="824" t="s">
        <v>448</v>
      </c>
      <c r="DW114" s="825"/>
      <c r="DX114" s="825"/>
      <c r="DY114" s="825"/>
      <c r="DZ114" s="826"/>
    </row>
    <row r="115" spans="1:130" s="230" customFormat="1" ht="26.25" customHeight="1" x14ac:dyDescent="0.15">
      <c r="A115" s="914"/>
      <c r="B115" s="915"/>
      <c r="C115" s="752" t="s">
        <v>463</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154784</v>
      </c>
      <c r="AB115" s="919"/>
      <c r="AC115" s="919"/>
      <c r="AD115" s="919"/>
      <c r="AE115" s="920"/>
      <c r="AF115" s="921">
        <v>168780</v>
      </c>
      <c r="AG115" s="919"/>
      <c r="AH115" s="919"/>
      <c r="AI115" s="919"/>
      <c r="AJ115" s="920"/>
      <c r="AK115" s="921">
        <v>192723</v>
      </c>
      <c r="AL115" s="919"/>
      <c r="AM115" s="919"/>
      <c r="AN115" s="919"/>
      <c r="AO115" s="920"/>
      <c r="AP115" s="922">
        <v>1.5</v>
      </c>
      <c r="AQ115" s="923"/>
      <c r="AR115" s="923"/>
      <c r="AS115" s="923"/>
      <c r="AT115" s="924"/>
      <c r="AU115" s="932"/>
      <c r="AV115" s="933"/>
      <c r="AW115" s="933"/>
      <c r="AX115" s="933"/>
      <c r="AY115" s="933"/>
      <c r="AZ115" s="815" t="s">
        <v>464</v>
      </c>
      <c r="BA115" s="752"/>
      <c r="BB115" s="752"/>
      <c r="BC115" s="752"/>
      <c r="BD115" s="752"/>
      <c r="BE115" s="752"/>
      <c r="BF115" s="752"/>
      <c r="BG115" s="752"/>
      <c r="BH115" s="752"/>
      <c r="BI115" s="752"/>
      <c r="BJ115" s="752"/>
      <c r="BK115" s="752"/>
      <c r="BL115" s="752"/>
      <c r="BM115" s="752"/>
      <c r="BN115" s="752"/>
      <c r="BO115" s="752"/>
      <c r="BP115" s="753"/>
      <c r="BQ115" s="816" t="s">
        <v>454</v>
      </c>
      <c r="BR115" s="817"/>
      <c r="BS115" s="817"/>
      <c r="BT115" s="817"/>
      <c r="BU115" s="817"/>
      <c r="BV115" s="817" t="s">
        <v>454</v>
      </c>
      <c r="BW115" s="817"/>
      <c r="BX115" s="817"/>
      <c r="BY115" s="817"/>
      <c r="BZ115" s="817"/>
      <c r="CA115" s="817" t="s">
        <v>454</v>
      </c>
      <c r="CB115" s="817"/>
      <c r="CC115" s="817"/>
      <c r="CD115" s="817"/>
      <c r="CE115" s="817"/>
      <c r="CF115" s="875" t="s">
        <v>130</v>
      </c>
      <c r="CG115" s="876"/>
      <c r="CH115" s="876"/>
      <c r="CI115" s="876"/>
      <c r="CJ115" s="876"/>
      <c r="CK115" s="927"/>
      <c r="CL115" s="821"/>
      <c r="CM115" s="815" t="s">
        <v>465</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454</v>
      </c>
      <c r="DH115" s="780"/>
      <c r="DI115" s="780"/>
      <c r="DJ115" s="780"/>
      <c r="DK115" s="781"/>
      <c r="DL115" s="782" t="s">
        <v>130</v>
      </c>
      <c r="DM115" s="780"/>
      <c r="DN115" s="780"/>
      <c r="DO115" s="780"/>
      <c r="DP115" s="781"/>
      <c r="DQ115" s="782" t="s">
        <v>130</v>
      </c>
      <c r="DR115" s="780"/>
      <c r="DS115" s="780"/>
      <c r="DT115" s="780"/>
      <c r="DU115" s="781"/>
      <c r="DV115" s="824" t="s">
        <v>454</v>
      </c>
      <c r="DW115" s="825"/>
      <c r="DX115" s="825"/>
      <c r="DY115" s="825"/>
      <c r="DZ115" s="826"/>
    </row>
    <row r="116" spans="1:130" s="230" customFormat="1" ht="26.25" customHeight="1" x14ac:dyDescent="0.15">
      <c r="A116" s="916"/>
      <c r="B116" s="917"/>
      <c r="C116" s="839" t="s">
        <v>466</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130</v>
      </c>
      <c r="AB116" s="780"/>
      <c r="AC116" s="780"/>
      <c r="AD116" s="780"/>
      <c r="AE116" s="781"/>
      <c r="AF116" s="782" t="s">
        <v>130</v>
      </c>
      <c r="AG116" s="780"/>
      <c r="AH116" s="780"/>
      <c r="AI116" s="780"/>
      <c r="AJ116" s="781"/>
      <c r="AK116" s="782" t="s">
        <v>448</v>
      </c>
      <c r="AL116" s="780"/>
      <c r="AM116" s="780"/>
      <c r="AN116" s="780"/>
      <c r="AO116" s="781"/>
      <c r="AP116" s="824" t="s">
        <v>448</v>
      </c>
      <c r="AQ116" s="825"/>
      <c r="AR116" s="825"/>
      <c r="AS116" s="825"/>
      <c r="AT116" s="826"/>
      <c r="AU116" s="932"/>
      <c r="AV116" s="933"/>
      <c r="AW116" s="933"/>
      <c r="AX116" s="933"/>
      <c r="AY116" s="933"/>
      <c r="AZ116" s="909" t="s">
        <v>467</v>
      </c>
      <c r="BA116" s="910"/>
      <c r="BB116" s="910"/>
      <c r="BC116" s="910"/>
      <c r="BD116" s="910"/>
      <c r="BE116" s="910"/>
      <c r="BF116" s="910"/>
      <c r="BG116" s="910"/>
      <c r="BH116" s="910"/>
      <c r="BI116" s="910"/>
      <c r="BJ116" s="910"/>
      <c r="BK116" s="910"/>
      <c r="BL116" s="910"/>
      <c r="BM116" s="910"/>
      <c r="BN116" s="910"/>
      <c r="BO116" s="910"/>
      <c r="BP116" s="911"/>
      <c r="BQ116" s="816" t="s">
        <v>130</v>
      </c>
      <c r="BR116" s="817"/>
      <c r="BS116" s="817"/>
      <c r="BT116" s="817"/>
      <c r="BU116" s="817"/>
      <c r="BV116" s="817" t="s">
        <v>448</v>
      </c>
      <c r="BW116" s="817"/>
      <c r="BX116" s="817"/>
      <c r="BY116" s="817"/>
      <c r="BZ116" s="817"/>
      <c r="CA116" s="817" t="s">
        <v>448</v>
      </c>
      <c r="CB116" s="817"/>
      <c r="CC116" s="817"/>
      <c r="CD116" s="817"/>
      <c r="CE116" s="817"/>
      <c r="CF116" s="875" t="s">
        <v>448</v>
      </c>
      <c r="CG116" s="876"/>
      <c r="CH116" s="876"/>
      <c r="CI116" s="876"/>
      <c r="CJ116" s="876"/>
      <c r="CK116" s="927"/>
      <c r="CL116" s="821"/>
      <c r="CM116" s="815" t="s">
        <v>468</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454</v>
      </c>
      <c r="DH116" s="780"/>
      <c r="DI116" s="780"/>
      <c r="DJ116" s="780"/>
      <c r="DK116" s="781"/>
      <c r="DL116" s="782" t="s">
        <v>130</v>
      </c>
      <c r="DM116" s="780"/>
      <c r="DN116" s="780"/>
      <c r="DO116" s="780"/>
      <c r="DP116" s="781"/>
      <c r="DQ116" s="782" t="s">
        <v>130</v>
      </c>
      <c r="DR116" s="780"/>
      <c r="DS116" s="780"/>
      <c r="DT116" s="780"/>
      <c r="DU116" s="781"/>
      <c r="DV116" s="824" t="s">
        <v>448</v>
      </c>
      <c r="DW116" s="825"/>
      <c r="DX116" s="825"/>
      <c r="DY116" s="825"/>
      <c r="DZ116" s="826"/>
    </row>
    <row r="117" spans="1:130" s="230" customFormat="1" ht="26.25" customHeight="1" x14ac:dyDescent="0.15">
      <c r="A117" s="895" t="s">
        <v>190</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469</v>
      </c>
      <c r="Z117" s="897"/>
      <c r="AA117" s="902">
        <v>4114109</v>
      </c>
      <c r="AB117" s="903"/>
      <c r="AC117" s="903"/>
      <c r="AD117" s="903"/>
      <c r="AE117" s="904"/>
      <c r="AF117" s="905">
        <v>4118722</v>
      </c>
      <c r="AG117" s="903"/>
      <c r="AH117" s="903"/>
      <c r="AI117" s="903"/>
      <c r="AJ117" s="904"/>
      <c r="AK117" s="905">
        <v>4217502</v>
      </c>
      <c r="AL117" s="903"/>
      <c r="AM117" s="903"/>
      <c r="AN117" s="903"/>
      <c r="AO117" s="904"/>
      <c r="AP117" s="906"/>
      <c r="AQ117" s="907"/>
      <c r="AR117" s="907"/>
      <c r="AS117" s="907"/>
      <c r="AT117" s="908"/>
      <c r="AU117" s="932"/>
      <c r="AV117" s="933"/>
      <c r="AW117" s="933"/>
      <c r="AX117" s="933"/>
      <c r="AY117" s="933"/>
      <c r="AZ117" s="863" t="s">
        <v>470</v>
      </c>
      <c r="BA117" s="864"/>
      <c r="BB117" s="864"/>
      <c r="BC117" s="864"/>
      <c r="BD117" s="864"/>
      <c r="BE117" s="864"/>
      <c r="BF117" s="864"/>
      <c r="BG117" s="864"/>
      <c r="BH117" s="864"/>
      <c r="BI117" s="864"/>
      <c r="BJ117" s="864"/>
      <c r="BK117" s="864"/>
      <c r="BL117" s="864"/>
      <c r="BM117" s="864"/>
      <c r="BN117" s="864"/>
      <c r="BO117" s="864"/>
      <c r="BP117" s="865"/>
      <c r="BQ117" s="816" t="s">
        <v>130</v>
      </c>
      <c r="BR117" s="817"/>
      <c r="BS117" s="817"/>
      <c r="BT117" s="817"/>
      <c r="BU117" s="817"/>
      <c r="BV117" s="817" t="s">
        <v>130</v>
      </c>
      <c r="BW117" s="817"/>
      <c r="BX117" s="817"/>
      <c r="BY117" s="817"/>
      <c r="BZ117" s="817"/>
      <c r="CA117" s="817" t="s">
        <v>130</v>
      </c>
      <c r="CB117" s="817"/>
      <c r="CC117" s="817"/>
      <c r="CD117" s="817"/>
      <c r="CE117" s="817"/>
      <c r="CF117" s="875" t="s">
        <v>130</v>
      </c>
      <c r="CG117" s="876"/>
      <c r="CH117" s="876"/>
      <c r="CI117" s="876"/>
      <c r="CJ117" s="876"/>
      <c r="CK117" s="927"/>
      <c r="CL117" s="821"/>
      <c r="CM117" s="815" t="s">
        <v>471</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130</v>
      </c>
      <c r="DH117" s="780"/>
      <c r="DI117" s="780"/>
      <c r="DJ117" s="780"/>
      <c r="DK117" s="781"/>
      <c r="DL117" s="782" t="s">
        <v>130</v>
      </c>
      <c r="DM117" s="780"/>
      <c r="DN117" s="780"/>
      <c r="DO117" s="780"/>
      <c r="DP117" s="781"/>
      <c r="DQ117" s="782" t="s">
        <v>130</v>
      </c>
      <c r="DR117" s="780"/>
      <c r="DS117" s="780"/>
      <c r="DT117" s="780"/>
      <c r="DU117" s="781"/>
      <c r="DV117" s="824" t="s">
        <v>130</v>
      </c>
      <c r="DW117" s="825"/>
      <c r="DX117" s="825"/>
      <c r="DY117" s="825"/>
      <c r="DZ117" s="826"/>
    </row>
    <row r="118" spans="1:130" s="230" customFormat="1" ht="26.25" customHeight="1" x14ac:dyDescent="0.15">
      <c r="A118" s="895" t="s">
        <v>443</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440</v>
      </c>
      <c r="AB118" s="896"/>
      <c r="AC118" s="896"/>
      <c r="AD118" s="896"/>
      <c r="AE118" s="897"/>
      <c r="AF118" s="898" t="s">
        <v>441</v>
      </c>
      <c r="AG118" s="896"/>
      <c r="AH118" s="896"/>
      <c r="AI118" s="896"/>
      <c r="AJ118" s="897"/>
      <c r="AK118" s="898" t="s">
        <v>313</v>
      </c>
      <c r="AL118" s="896"/>
      <c r="AM118" s="896"/>
      <c r="AN118" s="896"/>
      <c r="AO118" s="897"/>
      <c r="AP118" s="899" t="s">
        <v>442</v>
      </c>
      <c r="AQ118" s="900"/>
      <c r="AR118" s="900"/>
      <c r="AS118" s="900"/>
      <c r="AT118" s="901"/>
      <c r="AU118" s="932"/>
      <c r="AV118" s="933"/>
      <c r="AW118" s="933"/>
      <c r="AX118" s="933"/>
      <c r="AY118" s="933"/>
      <c r="AZ118" s="838" t="s">
        <v>472</v>
      </c>
      <c r="BA118" s="839"/>
      <c r="BB118" s="839"/>
      <c r="BC118" s="839"/>
      <c r="BD118" s="839"/>
      <c r="BE118" s="839"/>
      <c r="BF118" s="839"/>
      <c r="BG118" s="839"/>
      <c r="BH118" s="839"/>
      <c r="BI118" s="839"/>
      <c r="BJ118" s="839"/>
      <c r="BK118" s="839"/>
      <c r="BL118" s="839"/>
      <c r="BM118" s="839"/>
      <c r="BN118" s="839"/>
      <c r="BO118" s="839"/>
      <c r="BP118" s="840"/>
      <c r="BQ118" s="879" t="s">
        <v>448</v>
      </c>
      <c r="BR118" s="845"/>
      <c r="BS118" s="845"/>
      <c r="BT118" s="845"/>
      <c r="BU118" s="845"/>
      <c r="BV118" s="845" t="s">
        <v>130</v>
      </c>
      <c r="BW118" s="845"/>
      <c r="BX118" s="845"/>
      <c r="BY118" s="845"/>
      <c r="BZ118" s="845"/>
      <c r="CA118" s="845" t="s">
        <v>448</v>
      </c>
      <c r="CB118" s="845"/>
      <c r="CC118" s="845"/>
      <c r="CD118" s="845"/>
      <c r="CE118" s="845"/>
      <c r="CF118" s="875" t="s">
        <v>448</v>
      </c>
      <c r="CG118" s="876"/>
      <c r="CH118" s="876"/>
      <c r="CI118" s="876"/>
      <c r="CJ118" s="876"/>
      <c r="CK118" s="927"/>
      <c r="CL118" s="821"/>
      <c r="CM118" s="815" t="s">
        <v>473</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130</v>
      </c>
      <c r="DH118" s="780"/>
      <c r="DI118" s="780"/>
      <c r="DJ118" s="780"/>
      <c r="DK118" s="781"/>
      <c r="DL118" s="782" t="s">
        <v>130</v>
      </c>
      <c r="DM118" s="780"/>
      <c r="DN118" s="780"/>
      <c r="DO118" s="780"/>
      <c r="DP118" s="781"/>
      <c r="DQ118" s="782" t="s">
        <v>130</v>
      </c>
      <c r="DR118" s="780"/>
      <c r="DS118" s="780"/>
      <c r="DT118" s="780"/>
      <c r="DU118" s="781"/>
      <c r="DV118" s="824" t="s">
        <v>130</v>
      </c>
      <c r="DW118" s="825"/>
      <c r="DX118" s="825"/>
      <c r="DY118" s="825"/>
      <c r="DZ118" s="826"/>
    </row>
    <row r="119" spans="1:130" s="230" customFormat="1" ht="26.25" customHeight="1" x14ac:dyDescent="0.15">
      <c r="A119" s="818" t="s">
        <v>446</v>
      </c>
      <c r="B119" s="819"/>
      <c r="C119" s="860" t="s">
        <v>447</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448</v>
      </c>
      <c r="AB119" s="889"/>
      <c r="AC119" s="889"/>
      <c r="AD119" s="889"/>
      <c r="AE119" s="890"/>
      <c r="AF119" s="891" t="s">
        <v>130</v>
      </c>
      <c r="AG119" s="889"/>
      <c r="AH119" s="889"/>
      <c r="AI119" s="889"/>
      <c r="AJ119" s="890"/>
      <c r="AK119" s="891" t="s">
        <v>448</v>
      </c>
      <c r="AL119" s="889"/>
      <c r="AM119" s="889"/>
      <c r="AN119" s="889"/>
      <c r="AO119" s="890"/>
      <c r="AP119" s="892" t="s">
        <v>130</v>
      </c>
      <c r="AQ119" s="893"/>
      <c r="AR119" s="893"/>
      <c r="AS119" s="893"/>
      <c r="AT119" s="894"/>
      <c r="AU119" s="934"/>
      <c r="AV119" s="935"/>
      <c r="AW119" s="935"/>
      <c r="AX119" s="935"/>
      <c r="AY119" s="935"/>
      <c r="AZ119" s="251" t="s">
        <v>190</v>
      </c>
      <c r="BA119" s="251"/>
      <c r="BB119" s="251"/>
      <c r="BC119" s="251"/>
      <c r="BD119" s="251"/>
      <c r="BE119" s="251"/>
      <c r="BF119" s="251"/>
      <c r="BG119" s="251"/>
      <c r="BH119" s="251"/>
      <c r="BI119" s="251"/>
      <c r="BJ119" s="251"/>
      <c r="BK119" s="251"/>
      <c r="BL119" s="251"/>
      <c r="BM119" s="251"/>
      <c r="BN119" s="251"/>
      <c r="BO119" s="877" t="s">
        <v>474</v>
      </c>
      <c r="BP119" s="878"/>
      <c r="BQ119" s="879">
        <v>47415143</v>
      </c>
      <c r="BR119" s="845"/>
      <c r="BS119" s="845"/>
      <c r="BT119" s="845"/>
      <c r="BU119" s="845"/>
      <c r="BV119" s="845">
        <v>46105130</v>
      </c>
      <c r="BW119" s="845"/>
      <c r="BX119" s="845"/>
      <c r="BY119" s="845"/>
      <c r="BZ119" s="845"/>
      <c r="CA119" s="845">
        <v>43714934</v>
      </c>
      <c r="CB119" s="845"/>
      <c r="CC119" s="845"/>
      <c r="CD119" s="845"/>
      <c r="CE119" s="845"/>
      <c r="CF119" s="748"/>
      <c r="CG119" s="749"/>
      <c r="CH119" s="749"/>
      <c r="CI119" s="749"/>
      <c r="CJ119" s="834"/>
      <c r="CK119" s="928"/>
      <c r="CL119" s="823"/>
      <c r="CM119" s="838" t="s">
        <v>475</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130</v>
      </c>
      <c r="DH119" s="764"/>
      <c r="DI119" s="764"/>
      <c r="DJ119" s="764"/>
      <c r="DK119" s="765"/>
      <c r="DL119" s="766" t="s">
        <v>448</v>
      </c>
      <c r="DM119" s="764"/>
      <c r="DN119" s="764"/>
      <c r="DO119" s="764"/>
      <c r="DP119" s="765"/>
      <c r="DQ119" s="766" t="s">
        <v>130</v>
      </c>
      <c r="DR119" s="764"/>
      <c r="DS119" s="764"/>
      <c r="DT119" s="764"/>
      <c r="DU119" s="765"/>
      <c r="DV119" s="848" t="s">
        <v>130</v>
      </c>
      <c r="DW119" s="849"/>
      <c r="DX119" s="849"/>
      <c r="DY119" s="849"/>
      <c r="DZ119" s="850"/>
    </row>
    <row r="120" spans="1:130" s="230" customFormat="1" ht="26.25" customHeight="1" x14ac:dyDescent="0.15">
      <c r="A120" s="820"/>
      <c r="B120" s="821"/>
      <c r="C120" s="815" t="s">
        <v>451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448</v>
      </c>
      <c r="AB120" s="780"/>
      <c r="AC120" s="780"/>
      <c r="AD120" s="780"/>
      <c r="AE120" s="781"/>
      <c r="AF120" s="782" t="s">
        <v>130</v>
      </c>
      <c r="AG120" s="780"/>
      <c r="AH120" s="780"/>
      <c r="AI120" s="780"/>
      <c r="AJ120" s="781"/>
      <c r="AK120" s="782" t="s">
        <v>130</v>
      </c>
      <c r="AL120" s="780"/>
      <c r="AM120" s="780"/>
      <c r="AN120" s="780"/>
      <c r="AO120" s="781"/>
      <c r="AP120" s="824" t="s">
        <v>130</v>
      </c>
      <c r="AQ120" s="825"/>
      <c r="AR120" s="825"/>
      <c r="AS120" s="825"/>
      <c r="AT120" s="826"/>
      <c r="AU120" s="880" t="s">
        <v>476</v>
      </c>
      <c r="AV120" s="881"/>
      <c r="AW120" s="881"/>
      <c r="AX120" s="881"/>
      <c r="AY120" s="882"/>
      <c r="AZ120" s="860" t="s">
        <v>477</v>
      </c>
      <c r="BA120" s="808"/>
      <c r="BB120" s="808"/>
      <c r="BC120" s="808"/>
      <c r="BD120" s="808"/>
      <c r="BE120" s="808"/>
      <c r="BF120" s="808"/>
      <c r="BG120" s="808"/>
      <c r="BH120" s="808"/>
      <c r="BI120" s="808"/>
      <c r="BJ120" s="808"/>
      <c r="BK120" s="808"/>
      <c r="BL120" s="808"/>
      <c r="BM120" s="808"/>
      <c r="BN120" s="808"/>
      <c r="BO120" s="808"/>
      <c r="BP120" s="809"/>
      <c r="BQ120" s="861">
        <v>16480151</v>
      </c>
      <c r="BR120" s="842"/>
      <c r="BS120" s="842"/>
      <c r="BT120" s="842"/>
      <c r="BU120" s="842"/>
      <c r="BV120" s="842">
        <v>17189084</v>
      </c>
      <c r="BW120" s="842"/>
      <c r="BX120" s="842"/>
      <c r="BY120" s="842"/>
      <c r="BZ120" s="842"/>
      <c r="CA120" s="842">
        <v>17217929</v>
      </c>
      <c r="CB120" s="842"/>
      <c r="CC120" s="842"/>
      <c r="CD120" s="842"/>
      <c r="CE120" s="842"/>
      <c r="CF120" s="866">
        <v>137.9</v>
      </c>
      <c r="CG120" s="867"/>
      <c r="CH120" s="867"/>
      <c r="CI120" s="867"/>
      <c r="CJ120" s="867"/>
      <c r="CK120" s="868" t="s">
        <v>478</v>
      </c>
      <c r="CL120" s="852"/>
      <c r="CM120" s="852"/>
      <c r="CN120" s="852"/>
      <c r="CO120" s="853"/>
      <c r="CP120" s="872" t="s">
        <v>415</v>
      </c>
      <c r="CQ120" s="873"/>
      <c r="CR120" s="873"/>
      <c r="CS120" s="873"/>
      <c r="CT120" s="873"/>
      <c r="CU120" s="873"/>
      <c r="CV120" s="873"/>
      <c r="CW120" s="873"/>
      <c r="CX120" s="873"/>
      <c r="CY120" s="873"/>
      <c r="CZ120" s="873"/>
      <c r="DA120" s="873"/>
      <c r="DB120" s="873"/>
      <c r="DC120" s="873"/>
      <c r="DD120" s="873"/>
      <c r="DE120" s="873"/>
      <c r="DF120" s="874"/>
      <c r="DG120" s="861">
        <v>11517412</v>
      </c>
      <c r="DH120" s="842"/>
      <c r="DI120" s="842"/>
      <c r="DJ120" s="842"/>
      <c r="DK120" s="842"/>
      <c r="DL120" s="842">
        <v>11117039</v>
      </c>
      <c r="DM120" s="842"/>
      <c r="DN120" s="842"/>
      <c r="DO120" s="842"/>
      <c r="DP120" s="842"/>
      <c r="DQ120" s="842">
        <v>10986350</v>
      </c>
      <c r="DR120" s="842"/>
      <c r="DS120" s="842"/>
      <c r="DT120" s="842"/>
      <c r="DU120" s="842"/>
      <c r="DV120" s="843">
        <v>88</v>
      </c>
      <c r="DW120" s="843"/>
      <c r="DX120" s="843"/>
      <c r="DY120" s="843"/>
      <c r="DZ120" s="844"/>
    </row>
    <row r="121" spans="1:130" s="230" customFormat="1" ht="26.25" customHeight="1" x14ac:dyDescent="0.15">
      <c r="A121" s="820"/>
      <c r="B121" s="821"/>
      <c r="C121" s="863" t="s">
        <v>479</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448</v>
      </c>
      <c r="AB121" s="780"/>
      <c r="AC121" s="780"/>
      <c r="AD121" s="780"/>
      <c r="AE121" s="781"/>
      <c r="AF121" s="782" t="s">
        <v>130</v>
      </c>
      <c r="AG121" s="780"/>
      <c r="AH121" s="780"/>
      <c r="AI121" s="780"/>
      <c r="AJ121" s="781"/>
      <c r="AK121" s="782" t="s">
        <v>448</v>
      </c>
      <c r="AL121" s="780"/>
      <c r="AM121" s="780"/>
      <c r="AN121" s="780"/>
      <c r="AO121" s="781"/>
      <c r="AP121" s="824" t="s">
        <v>130</v>
      </c>
      <c r="AQ121" s="825"/>
      <c r="AR121" s="825"/>
      <c r="AS121" s="825"/>
      <c r="AT121" s="826"/>
      <c r="AU121" s="883"/>
      <c r="AV121" s="884"/>
      <c r="AW121" s="884"/>
      <c r="AX121" s="884"/>
      <c r="AY121" s="885"/>
      <c r="AZ121" s="815" t="s">
        <v>480</v>
      </c>
      <c r="BA121" s="752"/>
      <c r="BB121" s="752"/>
      <c r="BC121" s="752"/>
      <c r="BD121" s="752"/>
      <c r="BE121" s="752"/>
      <c r="BF121" s="752"/>
      <c r="BG121" s="752"/>
      <c r="BH121" s="752"/>
      <c r="BI121" s="752"/>
      <c r="BJ121" s="752"/>
      <c r="BK121" s="752"/>
      <c r="BL121" s="752"/>
      <c r="BM121" s="752"/>
      <c r="BN121" s="752"/>
      <c r="BO121" s="752"/>
      <c r="BP121" s="753"/>
      <c r="BQ121" s="816">
        <v>316196</v>
      </c>
      <c r="BR121" s="817"/>
      <c r="BS121" s="817"/>
      <c r="BT121" s="817"/>
      <c r="BU121" s="817"/>
      <c r="BV121" s="817">
        <v>296305</v>
      </c>
      <c r="BW121" s="817"/>
      <c r="BX121" s="817"/>
      <c r="BY121" s="817"/>
      <c r="BZ121" s="817"/>
      <c r="CA121" s="817">
        <v>267838</v>
      </c>
      <c r="CB121" s="817"/>
      <c r="CC121" s="817"/>
      <c r="CD121" s="817"/>
      <c r="CE121" s="817"/>
      <c r="CF121" s="875">
        <v>2.1</v>
      </c>
      <c r="CG121" s="876"/>
      <c r="CH121" s="876"/>
      <c r="CI121" s="876"/>
      <c r="CJ121" s="876"/>
      <c r="CK121" s="869"/>
      <c r="CL121" s="855"/>
      <c r="CM121" s="855"/>
      <c r="CN121" s="855"/>
      <c r="CO121" s="856"/>
      <c r="CP121" s="835" t="s">
        <v>412</v>
      </c>
      <c r="CQ121" s="836"/>
      <c r="CR121" s="836"/>
      <c r="CS121" s="836"/>
      <c r="CT121" s="836"/>
      <c r="CU121" s="836"/>
      <c r="CV121" s="836"/>
      <c r="CW121" s="836"/>
      <c r="CX121" s="836"/>
      <c r="CY121" s="836"/>
      <c r="CZ121" s="836"/>
      <c r="DA121" s="836"/>
      <c r="DB121" s="836"/>
      <c r="DC121" s="836"/>
      <c r="DD121" s="836"/>
      <c r="DE121" s="836"/>
      <c r="DF121" s="837"/>
      <c r="DG121" s="816">
        <v>654586</v>
      </c>
      <c r="DH121" s="817"/>
      <c r="DI121" s="817"/>
      <c r="DJ121" s="817"/>
      <c r="DK121" s="817"/>
      <c r="DL121" s="817">
        <v>755204</v>
      </c>
      <c r="DM121" s="817"/>
      <c r="DN121" s="817"/>
      <c r="DO121" s="817"/>
      <c r="DP121" s="817"/>
      <c r="DQ121" s="817">
        <v>771576</v>
      </c>
      <c r="DR121" s="817"/>
      <c r="DS121" s="817"/>
      <c r="DT121" s="817"/>
      <c r="DU121" s="817"/>
      <c r="DV121" s="794">
        <v>6.2</v>
      </c>
      <c r="DW121" s="794"/>
      <c r="DX121" s="794"/>
      <c r="DY121" s="794"/>
      <c r="DZ121" s="795"/>
    </row>
    <row r="122" spans="1:130" s="230" customFormat="1" ht="26.25" customHeight="1" x14ac:dyDescent="0.15">
      <c r="A122" s="820"/>
      <c r="B122" s="821"/>
      <c r="C122" s="815" t="s">
        <v>462</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130</v>
      </c>
      <c r="AB122" s="780"/>
      <c r="AC122" s="780"/>
      <c r="AD122" s="780"/>
      <c r="AE122" s="781"/>
      <c r="AF122" s="782" t="s">
        <v>448</v>
      </c>
      <c r="AG122" s="780"/>
      <c r="AH122" s="780"/>
      <c r="AI122" s="780"/>
      <c r="AJ122" s="781"/>
      <c r="AK122" s="782" t="s">
        <v>481</v>
      </c>
      <c r="AL122" s="780"/>
      <c r="AM122" s="780"/>
      <c r="AN122" s="780"/>
      <c r="AO122" s="781"/>
      <c r="AP122" s="824" t="s">
        <v>130</v>
      </c>
      <c r="AQ122" s="825"/>
      <c r="AR122" s="825"/>
      <c r="AS122" s="825"/>
      <c r="AT122" s="826"/>
      <c r="AU122" s="883"/>
      <c r="AV122" s="884"/>
      <c r="AW122" s="884"/>
      <c r="AX122" s="884"/>
      <c r="AY122" s="885"/>
      <c r="AZ122" s="838" t="s">
        <v>482</v>
      </c>
      <c r="BA122" s="839"/>
      <c r="BB122" s="839"/>
      <c r="BC122" s="839"/>
      <c r="BD122" s="839"/>
      <c r="BE122" s="839"/>
      <c r="BF122" s="839"/>
      <c r="BG122" s="839"/>
      <c r="BH122" s="839"/>
      <c r="BI122" s="839"/>
      <c r="BJ122" s="839"/>
      <c r="BK122" s="839"/>
      <c r="BL122" s="839"/>
      <c r="BM122" s="839"/>
      <c r="BN122" s="839"/>
      <c r="BO122" s="839"/>
      <c r="BP122" s="840"/>
      <c r="BQ122" s="879">
        <v>33590359</v>
      </c>
      <c r="BR122" s="845"/>
      <c r="BS122" s="845"/>
      <c r="BT122" s="845"/>
      <c r="BU122" s="845"/>
      <c r="BV122" s="845">
        <v>33671736</v>
      </c>
      <c r="BW122" s="845"/>
      <c r="BX122" s="845"/>
      <c r="BY122" s="845"/>
      <c r="BZ122" s="845"/>
      <c r="CA122" s="845">
        <v>33034586</v>
      </c>
      <c r="CB122" s="845"/>
      <c r="CC122" s="845"/>
      <c r="CD122" s="845"/>
      <c r="CE122" s="845"/>
      <c r="CF122" s="846">
        <v>264.5</v>
      </c>
      <c r="CG122" s="847"/>
      <c r="CH122" s="847"/>
      <c r="CI122" s="847"/>
      <c r="CJ122" s="847"/>
      <c r="CK122" s="869"/>
      <c r="CL122" s="855"/>
      <c r="CM122" s="855"/>
      <c r="CN122" s="855"/>
      <c r="CO122" s="856"/>
      <c r="CP122" s="835" t="s">
        <v>483</v>
      </c>
      <c r="CQ122" s="836"/>
      <c r="CR122" s="836"/>
      <c r="CS122" s="836"/>
      <c r="CT122" s="836"/>
      <c r="CU122" s="836"/>
      <c r="CV122" s="836"/>
      <c r="CW122" s="836"/>
      <c r="CX122" s="836"/>
      <c r="CY122" s="836"/>
      <c r="CZ122" s="836"/>
      <c r="DA122" s="836"/>
      <c r="DB122" s="836"/>
      <c r="DC122" s="836"/>
      <c r="DD122" s="836"/>
      <c r="DE122" s="836"/>
      <c r="DF122" s="837"/>
      <c r="DG122" s="816" t="s">
        <v>130</v>
      </c>
      <c r="DH122" s="817"/>
      <c r="DI122" s="817"/>
      <c r="DJ122" s="817"/>
      <c r="DK122" s="817"/>
      <c r="DL122" s="817" t="s">
        <v>448</v>
      </c>
      <c r="DM122" s="817"/>
      <c r="DN122" s="817"/>
      <c r="DO122" s="817"/>
      <c r="DP122" s="817"/>
      <c r="DQ122" s="817" t="s">
        <v>130</v>
      </c>
      <c r="DR122" s="817"/>
      <c r="DS122" s="817"/>
      <c r="DT122" s="817"/>
      <c r="DU122" s="817"/>
      <c r="DV122" s="794" t="s">
        <v>130</v>
      </c>
      <c r="DW122" s="794"/>
      <c r="DX122" s="794"/>
      <c r="DY122" s="794"/>
      <c r="DZ122" s="795"/>
    </row>
    <row r="123" spans="1:130" s="230" customFormat="1" ht="26.25" customHeight="1" x14ac:dyDescent="0.15">
      <c r="A123" s="820"/>
      <c r="B123" s="821"/>
      <c r="C123" s="815" t="s">
        <v>468</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448</v>
      </c>
      <c r="AB123" s="780"/>
      <c r="AC123" s="780"/>
      <c r="AD123" s="780"/>
      <c r="AE123" s="781"/>
      <c r="AF123" s="782" t="s">
        <v>130</v>
      </c>
      <c r="AG123" s="780"/>
      <c r="AH123" s="780"/>
      <c r="AI123" s="780"/>
      <c r="AJ123" s="781"/>
      <c r="AK123" s="782" t="s">
        <v>484</v>
      </c>
      <c r="AL123" s="780"/>
      <c r="AM123" s="780"/>
      <c r="AN123" s="780"/>
      <c r="AO123" s="781"/>
      <c r="AP123" s="824" t="s">
        <v>130</v>
      </c>
      <c r="AQ123" s="825"/>
      <c r="AR123" s="825"/>
      <c r="AS123" s="825"/>
      <c r="AT123" s="826"/>
      <c r="AU123" s="886"/>
      <c r="AV123" s="887"/>
      <c r="AW123" s="887"/>
      <c r="AX123" s="887"/>
      <c r="AY123" s="887"/>
      <c r="AZ123" s="251" t="s">
        <v>190</v>
      </c>
      <c r="BA123" s="251"/>
      <c r="BB123" s="251"/>
      <c r="BC123" s="251"/>
      <c r="BD123" s="251"/>
      <c r="BE123" s="251"/>
      <c r="BF123" s="251"/>
      <c r="BG123" s="251"/>
      <c r="BH123" s="251"/>
      <c r="BI123" s="251"/>
      <c r="BJ123" s="251"/>
      <c r="BK123" s="251"/>
      <c r="BL123" s="251"/>
      <c r="BM123" s="251"/>
      <c r="BN123" s="251"/>
      <c r="BO123" s="877" t="s">
        <v>485</v>
      </c>
      <c r="BP123" s="878"/>
      <c r="BQ123" s="832">
        <v>50386706</v>
      </c>
      <c r="BR123" s="833"/>
      <c r="BS123" s="833"/>
      <c r="BT123" s="833"/>
      <c r="BU123" s="833"/>
      <c r="BV123" s="833">
        <v>51157125</v>
      </c>
      <c r="BW123" s="833"/>
      <c r="BX123" s="833"/>
      <c r="BY123" s="833"/>
      <c r="BZ123" s="833"/>
      <c r="CA123" s="833">
        <v>50520353</v>
      </c>
      <c r="CB123" s="833"/>
      <c r="CC123" s="833"/>
      <c r="CD123" s="833"/>
      <c r="CE123" s="833"/>
      <c r="CF123" s="748"/>
      <c r="CG123" s="749"/>
      <c r="CH123" s="749"/>
      <c r="CI123" s="749"/>
      <c r="CJ123" s="834"/>
      <c r="CK123" s="869"/>
      <c r="CL123" s="855"/>
      <c r="CM123" s="855"/>
      <c r="CN123" s="855"/>
      <c r="CO123" s="856"/>
      <c r="CP123" s="835" t="s">
        <v>414</v>
      </c>
      <c r="CQ123" s="836"/>
      <c r="CR123" s="836"/>
      <c r="CS123" s="836"/>
      <c r="CT123" s="836"/>
      <c r="CU123" s="836"/>
      <c r="CV123" s="836"/>
      <c r="CW123" s="836"/>
      <c r="CX123" s="836"/>
      <c r="CY123" s="836"/>
      <c r="CZ123" s="836"/>
      <c r="DA123" s="836"/>
      <c r="DB123" s="836"/>
      <c r="DC123" s="836"/>
      <c r="DD123" s="836"/>
      <c r="DE123" s="836"/>
      <c r="DF123" s="837"/>
      <c r="DG123" s="779" t="s">
        <v>448</v>
      </c>
      <c r="DH123" s="780"/>
      <c r="DI123" s="780"/>
      <c r="DJ123" s="780"/>
      <c r="DK123" s="781"/>
      <c r="DL123" s="782" t="s">
        <v>448</v>
      </c>
      <c r="DM123" s="780"/>
      <c r="DN123" s="780"/>
      <c r="DO123" s="780"/>
      <c r="DP123" s="781"/>
      <c r="DQ123" s="782" t="s">
        <v>130</v>
      </c>
      <c r="DR123" s="780"/>
      <c r="DS123" s="780"/>
      <c r="DT123" s="780"/>
      <c r="DU123" s="781"/>
      <c r="DV123" s="824" t="s">
        <v>130</v>
      </c>
      <c r="DW123" s="825"/>
      <c r="DX123" s="825"/>
      <c r="DY123" s="825"/>
      <c r="DZ123" s="826"/>
    </row>
    <row r="124" spans="1:130" s="230" customFormat="1" ht="26.25" customHeight="1" thickBot="1" x14ac:dyDescent="0.2">
      <c r="A124" s="820"/>
      <c r="B124" s="821"/>
      <c r="C124" s="815" t="s">
        <v>471</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v>154784</v>
      </c>
      <c r="AB124" s="780"/>
      <c r="AC124" s="780"/>
      <c r="AD124" s="780"/>
      <c r="AE124" s="781"/>
      <c r="AF124" s="782">
        <v>168780</v>
      </c>
      <c r="AG124" s="780"/>
      <c r="AH124" s="780"/>
      <c r="AI124" s="780"/>
      <c r="AJ124" s="781"/>
      <c r="AK124" s="782">
        <v>192723</v>
      </c>
      <c r="AL124" s="780"/>
      <c r="AM124" s="780"/>
      <c r="AN124" s="780"/>
      <c r="AO124" s="781"/>
      <c r="AP124" s="824">
        <v>1.5</v>
      </c>
      <c r="AQ124" s="825"/>
      <c r="AR124" s="825"/>
      <c r="AS124" s="825"/>
      <c r="AT124" s="826"/>
      <c r="AU124" s="827" t="s">
        <v>486</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448</v>
      </c>
      <c r="BR124" s="831"/>
      <c r="BS124" s="831"/>
      <c r="BT124" s="831"/>
      <c r="BU124" s="831"/>
      <c r="BV124" s="831" t="s">
        <v>448</v>
      </c>
      <c r="BW124" s="831"/>
      <c r="BX124" s="831"/>
      <c r="BY124" s="831"/>
      <c r="BZ124" s="831"/>
      <c r="CA124" s="831" t="s">
        <v>448</v>
      </c>
      <c r="CB124" s="831"/>
      <c r="CC124" s="831"/>
      <c r="CD124" s="831"/>
      <c r="CE124" s="831"/>
      <c r="CF124" s="726"/>
      <c r="CG124" s="727"/>
      <c r="CH124" s="727"/>
      <c r="CI124" s="727"/>
      <c r="CJ124" s="862"/>
      <c r="CK124" s="870"/>
      <c r="CL124" s="870"/>
      <c r="CM124" s="870"/>
      <c r="CN124" s="870"/>
      <c r="CO124" s="871"/>
      <c r="CP124" s="835" t="s">
        <v>487</v>
      </c>
      <c r="CQ124" s="836"/>
      <c r="CR124" s="836"/>
      <c r="CS124" s="836"/>
      <c r="CT124" s="836"/>
      <c r="CU124" s="836"/>
      <c r="CV124" s="836"/>
      <c r="CW124" s="836"/>
      <c r="CX124" s="836"/>
      <c r="CY124" s="836"/>
      <c r="CZ124" s="836"/>
      <c r="DA124" s="836"/>
      <c r="DB124" s="836"/>
      <c r="DC124" s="836"/>
      <c r="DD124" s="836"/>
      <c r="DE124" s="836"/>
      <c r="DF124" s="837"/>
      <c r="DG124" s="763" t="s">
        <v>448</v>
      </c>
      <c r="DH124" s="764"/>
      <c r="DI124" s="764"/>
      <c r="DJ124" s="764"/>
      <c r="DK124" s="765"/>
      <c r="DL124" s="766" t="s">
        <v>130</v>
      </c>
      <c r="DM124" s="764"/>
      <c r="DN124" s="764"/>
      <c r="DO124" s="764"/>
      <c r="DP124" s="765"/>
      <c r="DQ124" s="766" t="s">
        <v>130</v>
      </c>
      <c r="DR124" s="764"/>
      <c r="DS124" s="764"/>
      <c r="DT124" s="764"/>
      <c r="DU124" s="765"/>
      <c r="DV124" s="848" t="s">
        <v>448</v>
      </c>
      <c r="DW124" s="849"/>
      <c r="DX124" s="849"/>
      <c r="DY124" s="849"/>
      <c r="DZ124" s="850"/>
    </row>
    <row r="125" spans="1:130" s="230" customFormat="1" ht="26.25" customHeight="1" x14ac:dyDescent="0.15">
      <c r="A125" s="820"/>
      <c r="B125" s="821"/>
      <c r="C125" s="815" t="s">
        <v>473</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130</v>
      </c>
      <c r="AB125" s="780"/>
      <c r="AC125" s="780"/>
      <c r="AD125" s="780"/>
      <c r="AE125" s="781"/>
      <c r="AF125" s="782" t="s">
        <v>448</v>
      </c>
      <c r="AG125" s="780"/>
      <c r="AH125" s="780"/>
      <c r="AI125" s="780"/>
      <c r="AJ125" s="781"/>
      <c r="AK125" s="782" t="s">
        <v>130</v>
      </c>
      <c r="AL125" s="780"/>
      <c r="AM125" s="780"/>
      <c r="AN125" s="780"/>
      <c r="AO125" s="781"/>
      <c r="AP125" s="824" t="s">
        <v>130</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488</v>
      </c>
      <c r="CL125" s="852"/>
      <c r="CM125" s="852"/>
      <c r="CN125" s="852"/>
      <c r="CO125" s="853"/>
      <c r="CP125" s="860" t="s">
        <v>489</v>
      </c>
      <c r="CQ125" s="808"/>
      <c r="CR125" s="808"/>
      <c r="CS125" s="808"/>
      <c r="CT125" s="808"/>
      <c r="CU125" s="808"/>
      <c r="CV125" s="808"/>
      <c r="CW125" s="808"/>
      <c r="CX125" s="808"/>
      <c r="CY125" s="808"/>
      <c r="CZ125" s="808"/>
      <c r="DA125" s="808"/>
      <c r="DB125" s="808"/>
      <c r="DC125" s="808"/>
      <c r="DD125" s="808"/>
      <c r="DE125" s="808"/>
      <c r="DF125" s="809"/>
      <c r="DG125" s="861" t="s">
        <v>130</v>
      </c>
      <c r="DH125" s="842"/>
      <c r="DI125" s="842"/>
      <c r="DJ125" s="842"/>
      <c r="DK125" s="842"/>
      <c r="DL125" s="842" t="s">
        <v>448</v>
      </c>
      <c r="DM125" s="842"/>
      <c r="DN125" s="842"/>
      <c r="DO125" s="842"/>
      <c r="DP125" s="842"/>
      <c r="DQ125" s="842" t="s">
        <v>130</v>
      </c>
      <c r="DR125" s="842"/>
      <c r="DS125" s="842"/>
      <c r="DT125" s="842"/>
      <c r="DU125" s="842"/>
      <c r="DV125" s="843" t="s">
        <v>484</v>
      </c>
      <c r="DW125" s="843"/>
      <c r="DX125" s="843"/>
      <c r="DY125" s="843"/>
      <c r="DZ125" s="844"/>
    </row>
    <row r="126" spans="1:130" s="230" customFormat="1" ht="26.25" customHeight="1" thickBot="1" x14ac:dyDescent="0.2">
      <c r="A126" s="820"/>
      <c r="B126" s="821"/>
      <c r="C126" s="815" t="s">
        <v>475</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130</v>
      </c>
      <c r="AB126" s="780"/>
      <c r="AC126" s="780"/>
      <c r="AD126" s="780"/>
      <c r="AE126" s="781"/>
      <c r="AF126" s="782" t="s">
        <v>130</v>
      </c>
      <c r="AG126" s="780"/>
      <c r="AH126" s="780"/>
      <c r="AI126" s="780"/>
      <c r="AJ126" s="781"/>
      <c r="AK126" s="782" t="s">
        <v>130</v>
      </c>
      <c r="AL126" s="780"/>
      <c r="AM126" s="780"/>
      <c r="AN126" s="780"/>
      <c r="AO126" s="781"/>
      <c r="AP126" s="824" t="s">
        <v>130</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490</v>
      </c>
      <c r="CQ126" s="752"/>
      <c r="CR126" s="752"/>
      <c r="CS126" s="752"/>
      <c r="CT126" s="752"/>
      <c r="CU126" s="752"/>
      <c r="CV126" s="752"/>
      <c r="CW126" s="752"/>
      <c r="CX126" s="752"/>
      <c r="CY126" s="752"/>
      <c r="CZ126" s="752"/>
      <c r="DA126" s="752"/>
      <c r="DB126" s="752"/>
      <c r="DC126" s="752"/>
      <c r="DD126" s="752"/>
      <c r="DE126" s="752"/>
      <c r="DF126" s="753"/>
      <c r="DG126" s="816" t="s">
        <v>130</v>
      </c>
      <c r="DH126" s="817"/>
      <c r="DI126" s="817"/>
      <c r="DJ126" s="817"/>
      <c r="DK126" s="817"/>
      <c r="DL126" s="817" t="s">
        <v>130</v>
      </c>
      <c r="DM126" s="817"/>
      <c r="DN126" s="817"/>
      <c r="DO126" s="817"/>
      <c r="DP126" s="817"/>
      <c r="DQ126" s="817" t="s">
        <v>448</v>
      </c>
      <c r="DR126" s="817"/>
      <c r="DS126" s="817"/>
      <c r="DT126" s="817"/>
      <c r="DU126" s="817"/>
      <c r="DV126" s="794" t="s">
        <v>130</v>
      </c>
      <c r="DW126" s="794"/>
      <c r="DX126" s="794"/>
      <c r="DY126" s="794"/>
      <c r="DZ126" s="795"/>
    </row>
    <row r="127" spans="1:130" s="230" customFormat="1" ht="26.25" customHeight="1" x14ac:dyDescent="0.15">
      <c r="A127" s="822"/>
      <c r="B127" s="823"/>
      <c r="C127" s="838" t="s">
        <v>491</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130</v>
      </c>
      <c r="AB127" s="780"/>
      <c r="AC127" s="780"/>
      <c r="AD127" s="780"/>
      <c r="AE127" s="781"/>
      <c r="AF127" s="782" t="s">
        <v>130</v>
      </c>
      <c r="AG127" s="780"/>
      <c r="AH127" s="780"/>
      <c r="AI127" s="780"/>
      <c r="AJ127" s="781"/>
      <c r="AK127" s="782" t="s">
        <v>130</v>
      </c>
      <c r="AL127" s="780"/>
      <c r="AM127" s="780"/>
      <c r="AN127" s="780"/>
      <c r="AO127" s="781"/>
      <c r="AP127" s="824" t="s">
        <v>448</v>
      </c>
      <c r="AQ127" s="825"/>
      <c r="AR127" s="825"/>
      <c r="AS127" s="825"/>
      <c r="AT127" s="826"/>
      <c r="AU127" s="232"/>
      <c r="AV127" s="232"/>
      <c r="AW127" s="232"/>
      <c r="AX127" s="841" t="s">
        <v>492</v>
      </c>
      <c r="AY127" s="812"/>
      <c r="AZ127" s="812"/>
      <c r="BA127" s="812"/>
      <c r="BB127" s="812"/>
      <c r="BC127" s="812"/>
      <c r="BD127" s="812"/>
      <c r="BE127" s="813"/>
      <c r="BF127" s="811" t="s">
        <v>493</v>
      </c>
      <c r="BG127" s="812"/>
      <c r="BH127" s="812"/>
      <c r="BI127" s="812"/>
      <c r="BJ127" s="812"/>
      <c r="BK127" s="812"/>
      <c r="BL127" s="813"/>
      <c r="BM127" s="811" t="s">
        <v>494</v>
      </c>
      <c r="BN127" s="812"/>
      <c r="BO127" s="812"/>
      <c r="BP127" s="812"/>
      <c r="BQ127" s="812"/>
      <c r="BR127" s="812"/>
      <c r="BS127" s="813"/>
      <c r="BT127" s="811" t="s">
        <v>495</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496</v>
      </c>
      <c r="CQ127" s="752"/>
      <c r="CR127" s="752"/>
      <c r="CS127" s="752"/>
      <c r="CT127" s="752"/>
      <c r="CU127" s="752"/>
      <c r="CV127" s="752"/>
      <c r="CW127" s="752"/>
      <c r="CX127" s="752"/>
      <c r="CY127" s="752"/>
      <c r="CZ127" s="752"/>
      <c r="DA127" s="752"/>
      <c r="DB127" s="752"/>
      <c r="DC127" s="752"/>
      <c r="DD127" s="752"/>
      <c r="DE127" s="752"/>
      <c r="DF127" s="753"/>
      <c r="DG127" s="816" t="s">
        <v>130</v>
      </c>
      <c r="DH127" s="817"/>
      <c r="DI127" s="817"/>
      <c r="DJ127" s="817"/>
      <c r="DK127" s="817"/>
      <c r="DL127" s="817" t="s">
        <v>130</v>
      </c>
      <c r="DM127" s="817"/>
      <c r="DN127" s="817"/>
      <c r="DO127" s="817"/>
      <c r="DP127" s="817"/>
      <c r="DQ127" s="817" t="s">
        <v>130</v>
      </c>
      <c r="DR127" s="817"/>
      <c r="DS127" s="817"/>
      <c r="DT127" s="817"/>
      <c r="DU127" s="817"/>
      <c r="DV127" s="794" t="s">
        <v>130</v>
      </c>
      <c r="DW127" s="794"/>
      <c r="DX127" s="794"/>
      <c r="DY127" s="794"/>
      <c r="DZ127" s="795"/>
    </row>
    <row r="128" spans="1:130" s="230" customFormat="1" ht="26.25" customHeight="1" thickBot="1" x14ac:dyDescent="0.2">
      <c r="A128" s="796" t="s">
        <v>497</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498</v>
      </c>
      <c r="X128" s="798"/>
      <c r="Y128" s="798"/>
      <c r="Z128" s="799"/>
      <c r="AA128" s="800">
        <v>20084</v>
      </c>
      <c r="AB128" s="801"/>
      <c r="AC128" s="801"/>
      <c r="AD128" s="801"/>
      <c r="AE128" s="802"/>
      <c r="AF128" s="803">
        <v>21967</v>
      </c>
      <c r="AG128" s="801"/>
      <c r="AH128" s="801"/>
      <c r="AI128" s="801"/>
      <c r="AJ128" s="802"/>
      <c r="AK128" s="803">
        <v>30986</v>
      </c>
      <c r="AL128" s="801"/>
      <c r="AM128" s="801"/>
      <c r="AN128" s="801"/>
      <c r="AO128" s="802"/>
      <c r="AP128" s="804"/>
      <c r="AQ128" s="805"/>
      <c r="AR128" s="805"/>
      <c r="AS128" s="805"/>
      <c r="AT128" s="806"/>
      <c r="AU128" s="232"/>
      <c r="AV128" s="232"/>
      <c r="AW128" s="232"/>
      <c r="AX128" s="807" t="s">
        <v>499</v>
      </c>
      <c r="AY128" s="808"/>
      <c r="AZ128" s="808"/>
      <c r="BA128" s="808"/>
      <c r="BB128" s="808"/>
      <c r="BC128" s="808"/>
      <c r="BD128" s="808"/>
      <c r="BE128" s="809"/>
      <c r="BF128" s="786" t="s">
        <v>130</v>
      </c>
      <c r="BG128" s="787"/>
      <c r="BH128" s="787"/>
      <c r="BI128" s="787"/>
      <c r="BJ128" s="787"/>
      <c r="BK128" s="787"/>
      <c r="BL128" s="810"/>
      <c r="BM128" s="786">
        <v>12.74</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500</v>
      </c>
      <c r="CQ128" s="730"/>
      <c r="CR128" s="730"/>
      <c r="CS128" s="730"/>
      <c r="CT128" s="730"/>
      <c r="CU128" s="730"/>
      <c r="CV128" s="730"/>
      <c r="CW128" s="730"/>
      <c r="CX128" s="730"/>
      <c r="CY128" s="730"/>
      <c r="CZ128" s="730"/>
      <c r="DA128" s="730"/>
      <c r="DB128" s="730"/>
      <c r="DC128" s="730"/>
      <c r="DD128" s="730"/>
      <c r="DE128" s="730"/>
      <c r="DF128" s="731"/>
      <c r="DG128" s="790" t="s">
        <v>130</v>
      </c>
      <c r="DH128" s="791"/>
      <c r="DI128" s="791"/>
      <c r="DJ128" s="791"/>
      <c r="DK128" s="791"/>
      <c r="DL128" s="791" t="s">
        <v>130</v>
      </c>
      <c r="DM128" s="791"/>
      <c r="DN128" s="791"/>
      <c r="DO128" s="791"/>
      <c r="DP128" s="791"/>
      <c r="DQ128" s="791" t="s">
        <v>501</v>
      </c>
      <c r="DR128" s="791"/>
      <c r="DS128" s="791"/>
      <c r="DT128" s="791"/>
      <c r="DU128" s="791"/>
      <c r="DV128" s="792" t="s">
        <v>130</v>
      </c>
      <c r="DW128" s="792"/>
      <c r="DX128" s="792"/>
      <c r="DY128" s="792"/>
      <c r="DZ128" s="793"/>
    </row>
    <row r="129" spans="1:131" s="230" customFormat="1" ht="26.25" customHeight="1" x14ac:dyDescent="0.15">
      <c r="A129" s="774" t="s">
        <v>109</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502</v>
      </c>
      <c r="X129" s="777"/>
      <c r="Y129" s="777"/>
      <c r="Z129" s="778"/>
      <c r="AA129" s="779">
        <v>15487071</v>
      </c>
      <c r="AB129" s="780"/>
      <c r="AC129" s="780"/>
      <c r="AD129" s="780"/>
      <c r="AE129" s="781"/>
      <c r="AF129" s="782">
        <v>16044647</v>
      </c>
      <c r="AG129" s="780"/>
      <c r="AH129" s="780"/>
      <c r="AI129" s="780"/>
      <c r="AJ129" s="781"/>
      <c r="AK129" s="782">
        <v>15561287</v>
      </c>
      <c r="AL129" s="780"/>
      <c r="AM129" s="780"/>
      <c r="AN129" s="780"/>
      <c r="AO129" s="781"/>
      <c r="AP129" s="783"/>
      <c r="AQ129" s="784"/>
      <c r="AR129" s="784"/>
      <c r="AS129" s="784"/>
      <c r="AT129" s="785"/>
      <c r="AU129" s="233"/>
      <c r="AV129" s="233"/>
      <c r="AW129" s="233"/>
      <c r="AX129" s="751" t="s">
        <v>503</v>
      </c>
      <c r="AY129" s="752"/>
      <c r="AZ129" s="752"/>
      <c r="BA129" s="752"/>
      <c r="BB129" s="752"/>
      <c r="BC129" s="752"/>
      <c r="BD129" s="752"/>
      <c r="BE129" s="753"/>
      <c r="BF129" s="770" t="s">
        <v>448</v>
      </c>
      <c r="BG129" s="771"/>
      <c r="BH129" s="771"/>
      <c r="BI129" s="771"/>
      <c r="BJ129" s="771"/>
      <c r="BK129" s="771"/>
      <c r="BL129" s="772"/>
      <c r="BM129" s="770">
        <v>17.739999999999998</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504</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505</v>
      </c>
      <c r="X130" s="777"/>
      <c r="Y130" s="777"/>
      <c r="Z130" s="778"/>
      <c r="AA130" s="779">
        <v>2931909</v>
      </c>
      <c r="AB130" s="780"/>
      <c r="AC130" s="780"/>
      <c r="AD130" s="780"/>
      <c r="AE130" s="781"/>
      <c r="AF130" s="782">
        <v>3072609</v>
      </c>
      <c r="AG130" s="780"/>
      <c r="AH130" s="780"/>
      <c r="AI130" s="780"/>
      <c r="AJ130" s="781"/>
      <c r="AK130" s="782">
        <v>3073759</v>
      </c>
      <c r="AL130" s="780"/>
      <c r="AM130" s="780"/>
      <c r="AN130" s="780"/>
      <c r="AO130" s="781"/>
      <c r="AP130" s="783"/>
      <c r="AQ130" s="784"/>
      <c r="AR130" s="784"/>
      <c r="AS130" s="784"/>
      <c r="AT130" s="785"/>
      <c r="AU130" s="233"/>
      <c r="AV130" s="233"/>
      <c r="AW130" s="233"/>
      <c r="AX130" s="751" t="s">
        <v>506</v>
      </c>
      <c r="AY130" s="752"/>
      <c r="AZ130" s="752"/>
      <c r="BA130" s="752"/>
      <c r="BB130" s="752"/>
      <c r="BC130" s="752"/>
      <c r="BD130" s="752"/>
      <c r="BE130" s="753"/>
      <c r="BF130" s="754">
        <v>8.6</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507</v>
      </c>
      <c r="X131" s="761"/>
      <c r="Y131" s="761"/>
      <c r="Z131" s="762"/>
      <c r="AA131" s="763">
        <v>12555162</v>
      </c>
      <c r="AB131" s="764"/>
      <c r="AC131" s="764"/>
      <c r="AD131" s="764"/>
      <c r="AE131" s="765"/>
      <c r="AF131" s="766">
        <v>12972038</v>
      </c>
      <c r="AG131" s="764"/>
      <c r="AH131" s="764"/>
      <c r="AI131" s="764"/>
      <c r="AJ131" s="765"/>
      <c r="AK131" s="766">
        <v>12487528</v>
      </c>
      <c r="AL131" s="764"/>
      <c r="AM131" s="764"/>
      <c r="AN131" s="764"/>
      <c r="AO131" s="765"/>
      <c r="AP131" s="767"/>
      <c r="AQ131" s="768"/>
      <c r="AR131" s="768"/>
      <c r="AS131" s="768"/>
      <c r="AT131" s="769"/>
      <c r="AU131" s="233"/>
      <c r="AV131" s="233"/>
      <c r="AW131" s="233"/>
      <c r="AX131" s="729" t="s">
        <v>508</v>
      </c>
      <c r="AY131" s="730"/>
      <c r="AZ131" s="730"/>
      <c r="BA131" s="730"/>
      <c r="BB131" s="730"/>
      <c r="BC131" s="730"/>
      <c r="BD131" s="730"/>
      <c r="BE131" s="731"/>
      <c r="BF131" s="732" t="s">
        <v>448</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509</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510</v>
      </c>
      <c r="W132" s="742"/>
      <c r="X132" s="742"/>
      <c r="Y132" s="742"/>
      <c r="Z132" s="743"/>
      <c r="AA132" s="744">
        <v>9.2560812840000004</v>
      </c>
      <c r="AB132" s="745"/>
      <c r="AC132" s="745"/>
      <c r="AD132" s="745"/>
      <c r="AE132" s="746"/>
      <c r="AF132" s="747">
        <v>7.8950277509999998</v>
      </c>
      <c r="AG132" s="745"/>
      <c r="AH132" s="745"/>
      <c r="AI132" s="745"/>
      <c r="AJ132" s="746"/>
      <c r="AK132" s="747">
        <v>8.9109469860000008</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511</v>
      </c>
      <c r="W133" s="721"/>
      <c r="X133" s="721"/>
      <c r="Y133" s="721"/>
      <c r="Z133" s="722"/>
      <c r="AA133" s="723">
        <v>9.4</v>
      </c>
      <c r="AB133" s="724"/>
      <c r="AC133" s="724"/>
      <c r="AD133" s="724"/>
      <c r="AE133" s="725"/>
      <c r="AF133" s="723">
        <v>9.1999999999999993</v>
      </c>
      <c r="AG133" s="724"/>
      <c r="AH133" s="724"/>
      <c r="AI133" s="724"/>
      <c r="AJ133" s="725"/>
      <c r="AK133" s="723">
        <v>8.6</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vRMphWGtDRbUFQHinZkfUQepqDTd+c7/5174M4z6myXG4NH12hcrDYlT22OztHGqT+bToSZuwXUagOWDMrMrCw==" saltValue="5Tw96fPbE2lO2KGSodX0h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election activeCell="BG54" sqref="BG54"/>
    </sheetView>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512</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fsHK/kADkFPaf848zcYP8C0p60yqkm32IyTMx4hZM16bsDwsQefB8NI+j6bwTvHcXUYtluIzfD9glmFrPx3ntQ==" saltValue="iGRUFrQOIVwzJxg/TyaUZ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election activeCell="BW5" sqref="BW5"/>
    </sheetView>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bd8zFDQZtGlJYzpnA1X4yR8IB3DDC7i+5/g9f6b2yi7UXDp5/kOTskEvUITl3Hbk23Get5pz1BqwxVRUW135PQ==" saltValue="6FepzzBVf5sdXQpQiKSVY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election activeCell="AK41" sqref="AK41:AN41"/>
    </sheetView>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513</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514</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20" t="s">
        <v>515</v>
      </c>
      <c r="AP7" s="272"/>
      <c r="AQ7" s="273" t="s">
        <v>516</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21"/>
      <c r="AP8" s="278" t="s">
        <v>517</v>
      </c>
      <c r="AQ8" s="279" t="s">
        <v>518</v>
      </c>
      <c r="AR8" s="280" t="s">
        <v>519</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2" t="s">
        <v>520</v>
      </c>
      <c r="AL9" s="1133"/>
      <c r="AM9" s="1133"/>
      <c r="AN9" s="1134"/>
      <c r="AO9" s="281">
        <v>4786977</v>
      </c>
      <c r="AP9" s="281">
        <v>94041</v>
      </c>
      <c r="AQ9" s="282">
        <v>86855</v>
      </c>
      <c r="AR9" s="283">
        <v>8.3000000000000007</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2" t="s">
        <v>521</v>
      </c>
      <c r="AL10" s="1133"/>
      <c r="AM10" s="1133"/>
      <c r="AN10" s="1134"/>
      <c r="AO10" s="284">
        <v>542523</v>
      </c>
      <c r="AP10" s="284">
        <v>10658</v>
      </c>
      <c r="AQ10" s="285">
        <v>6847</v>
      </c>
      <c r="AR10" s="286">
        <v>55.7</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2" t="s">
        <v>522</v>
      </c>
      <c r="AL11" s="1133"/>
      <c r="AM11" s="1133"/>
      <c r="AN11" s="1134"/>
      <c r="AO11" s="284">
        <v>93564</v>
      </c>
      <c r="AP11" s="284">
        <v>1838</v>
      </c>
      <c r="AQ11" s="285">
        <v>1522</v>
      </c>
      <c r="AR11" s="286">
        <v>20.8</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2" t="s">
        <v>523</v>
      </c>
      <c r="AL12" s="1133"/>
      <c r="AM12" s="1133"/>
      <c r="AN12" s="1134"/>
      <c r="AO12" s="284">
        <v>67</v>
      </c>
      <c r="AP12" s="284">
        <v>1</v>
      </c>
      <c r="AQ12" s="285">
        <v>12</v>
      </c>
      <c r="AR12" s="286">
        <v>-91.7</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2" t="s">
        <v>524</v>
      </c>
      <c r="AL13" s="1133"/>
      <c r="AM13" s="1133"/>
      <c r="AN13" s="1134"/>
      <c r="AO13" s="284">
        <v>265447</v>
      </c>
      <c r="AP13" s="284">
        <v>5215</v>
      </c>
      <c r="AQ13" s="285">
        <v>3290</v>
      </c>
      <c r="AR13" s="286">
        <v>58.5</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2" t="s">
        <v>525</v>
      </c>
      <c r="AL14" s="1133"/>
      <c r="AM14" s="1133"/>
      <c r="AN14" s="1134"/>
      <c r="AO14" s="284">
        <v>73124</v>
      </c>
      <c r="AP14" s="284">
        <v>1437</v>
      </c>
      <c r="AQ14" s="285">
        <v>1835</v>
      </c>
      <c r="AR14" s="286">
        <v>-21.7</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5" t="s">
        <v>526</v>
      </c>
      <c r="AL15" s="1136"/>
      <c r="AM15" s="1136"/>
      <c r="AN15" s="1137"/>
      <c r="AO15" s="284">
        <v>-317484</v>
      </c>
      <c r="AP15" s="284">
        <v>-6237</v>
      </c>
      <c r="AQ15" s="285">
        <v>-6144</v>
      </c>
      <c r="AR15" s="286">
        <v>1.5</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5" t="s">
        <v>190</v>
      </c>
      <c r="AL16" s="1136"/>
      <c r="AM16" s="1136"/>
      <c r="AN16" s="1137"/>
      <c r="AO16" s="284">
        <v>5444218</v>
      </c>
      <c r="AP16" s="284">
        <v>106953</v>
      </c>
      <c r="AQ16" s="285">
        <v>94217</v>
      </c>
      <c r="AR16" s="286">
        <v>13.5</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527</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528</v>
      </c>
      <c r="AP20" s="293" t="s">
        <v>529</v>
      </c>
      <c r="AQ20" s="294" t="s">
        <v>530</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8" t="s">
        <v>531</v>
      </c>
      <c r="AL21" s="1139"/>
      <c r="AM21" s="1139"/>
      <c r="AN21" s="1140"/>
      <c r="AO21" s="297">
        <v>9.1199999999999992</v>
      </c>
      <c r="AP21" s="298">
        <v>8.67</v>
      </c>
      <c r="AQ21" s="299">
        <v>0.45</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8" t="s">
        <v>532</v>
      </c>
      <c r="AL22" s="1139"/>
      <c r="AM22" s="1139"/>
      <c r="AN22" s="1140"/>
      <c r="AO22" s="302">
        <v>99.3</v>
      </c>
      <c r="AP22" s="303">
        <v>97.8</v>
      </c>
      <c r="AQ22" s="304">
        <v>1.5</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31" t="s">
        <v>533</v>
      </c>
      <c r="B26" s="1131"/>
      <c r="C26" s="1131"/>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267"/>
    </row>
    <row r="27" spans="1:46" x14ac:dyDescent="0.15">
      <c r="A27" s="309"/>
      <c r="AO27" s="262"/>
      <c r="AP27" s="262"/>
      <c r="AQ27" s="262"/>
      <c r="AR27" s="262"/>
      <c r="AS27" s="262"/>
      <c r="AT27" s="262"/>
    </row>
    <row r="28" spans="1:46" ht="17.25" x14ac:dyDescent="0.15">
      <c r="A28" s="263" t="s">
        <v>534</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535</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20" t="s">
        <v>515</v>
      </c>
      <c r="AP30" s="272"/>
      <c r="AQ30" s="273" t="s">
        <v>516</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21"/>
      <c r="AP31" s="278" t="s">
        <v>517</v>
      </c>
      <c r="AQ31" s="279" t="s">
        <v>518</v>
      </c>
      <c r="AR31" s="280" t="s">
        <v>519</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2" t="s">
        <v>536</v>
      </c>
      <c r="AL32" s="1123"/>
      <c r="AM32" s="1123"/>
      <c r="AN32" s="1124"/>
      <c r="AO32" s="312">
        <v>3036369</v>
      </c>
      <c r="AP32" s="312">
        <v>59650</v>
      </c>
      <c r="AQ32" s="313">
        <v>62389</v>
      </c>
      <c r="AR32" s="314">
        <v>-4.4000000000000004</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2" t="s">
        <v>537</v>
      </c>
      <c r="AL33" s="1123"/>
      <c r="AM33" s="1123"/>
      <c r="AN33" s="1124"/>
      <c r="AO33" s="312" t="s">
        <v>538</v>
      </c>
      <c r="AP33" s="312" t="s">
        <v>538</v>
      </c>
      <c r="AQ33" s="313" t="s">
        <v>538</v>
      </c>
      <c r="AR33" s="314" t="s">
        <v>538</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2" t="s">
        <v>539</v>
      </c>
      <c r="AL34" s="1123"/>
      <c r="AM34" s="1123"/>
      <c r="AN34" s="1124"/>
      <c r="AO34" s="312" t="s">
        <v>538</v>
      </c>
      <c r="AP34" s="312" t="s">
        <v>538</v>
      </c>
      <c r="AQ34" s="313">
        <v>3</v>
      </c>
      <c r="AR34" s="314" t="s">
        <v>538</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2" t="s">
        <v>540</v>
      </c>
      <c r="AL35" s="1123"/>
      <c r="AM35" s="1123"/>
      <c r="AN35" s="1124"/>
      <c r="AO35" s="312">
        <v>987388</v>
      </c>
      <c r="AP35" s="312">
        <v>19397</v>
      </c>
      <c r="AQ35" s="313">
        <v>14672</v>
      </c>
      <c r="AR35" s="314">
        <v>32.200000000000003</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2" t="s">
        <v>541</v>
      </c>
      <c r="AL36" s="1123"/>
      <c r="AM36" s="1123"/>
      <c r="AN36" s="1124"/>
      <c r="AO36" s="312">
        <v>1022</v>
      </c>
      <c r="AP36" s="312">
        <v>20</v>
      </c>
      <c r="AQ36" s="313">
        <v>1817</v>
      </c>
      <c r="AR36" s="314">
        <v>-98.9</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2" t="s">
        <v>542</v>
      </c>
      <c r="AL37" s="1123"/>
      <c r="AM37" s="1123"/>
      <c r="AN37" s="1124"/>
      <c r="AO37" s="312">
        <v>192723</v>
      </c>
      <c r="AP37" s="312">
        <v>3786</v>
      </c>
      <c r="AQ37" s="313">
        <v>585</v>
      </c>
      <c r="AR37" s="314">
        <v>547.20000000000005</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5" t="s">
        <v>543</v>
      </c>
      <c r="AL38" s="1126"/>
      <c r="AM38" s="1126"/>
      <c r="AN38" s="1127"/>
      <c r="AO38" s="315" t="s">
        <v>538</v>
      </c>
      <c r="AP38" s="315" t="s">
        <v>538</v>
      </c>
      <c r="AQ38" s="316">
        <v>1</v>
      </c>
      <c r="AR38" s="304" t="s">
        <v>538</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5" t="s">
        <v>544</v>
      </c>
      <c r="AL39" s="1126"/>
      <c r="AM39" s="1126"/>
      <c r="AN39" s="1127"/>
      <c r="AO39" s="312">
        <v>-30986</v>
      </c>
      <c r="AP39" s="312">
        <v>-609</v>
      </c>
      <c r="AQ39" s="313">
        <v>-3091</v>
      </c>
      <c r="AR39" s="314">
        <v>-80.3</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2" t="s">
        <v>545</v>
      </c>
      <c r="AL40" s="1123"/>
      <c r="AM40" s="1123"/>
      <c r="AN40" s="1124"/>
      <c r="AO40" s="312">
        <v>-3073759</v>
      </c>
      <c r="AP40" s="312">
        <v>-60385</v>
      </c>
      <c r="AQ40" s="313">
        <v>-54269</v>
      </c>
      <c r="AR40" s="314">
        <v>11.3</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8" t="s">
        <v>305</v>
      </c>
      <c r="AL41" s="1129"/>
      <c r="AM41" s="1129"/>
      <c r="AN41" s="1130"/>
      <c r="AO41" s="312">
        <v>1112757</v>
      </c>
      <c r="AP41" s="312">
        <v>21860</v>
      </c>
      <c r="AQ41" s="313">
        <v>22106</v>
      </c>
      <c r="AR41" s="314">
        <v>-1.1000000000000001</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t="s">
        <v>546</v>
      </c>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547</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548</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5" t="s">
        <v>515</v>
      </c>
      <c r="AN49" s="1117" t="s">
        <v>549</v>
      </c>
      <c r="AO49" s="1118"/>
      <c r="AP49" s="1118"/>
      <c r="AQ49" s="1118"/>
      <c r="AR49" s="1119"/>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6"/>
      <c r="AN50" s="328" t="s">
        <v>550</v>
      </c>
      <c r="AO50" s="329" t="s">
        <v>551</v>
      </c>
      <c r="AP50" s="330" t="s">
        <v>552</v>
      </c>
      <c r="AQ50" s="331" t="s">
        <v>553</v>
      </c>
      <c r="AR50" s="332" t="s">
        <v>554</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555</v>
      </c>
      <c r="AL51" s="325"/>
      <c r="AM51" s="333">
        <v>4377407</v>
      </c>
      <c r="AN51" s="334">
        <v>81798</v>
      </c>
      <c r="AO51" s="335">
        <v>-23.3</v>
      </c>
      <c r="AP51" s="336">
        <v>69185</v>
      </c>
      <c r="AQ51" s="337">
        <v>-2</v>
      </c>
      <c r="AR51" s="338">
        <v>-21.3</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556</v>
      </c>
      <c r="AM52" s="341">
        <v>1704534</v>
      </c>
      <c r="AN52" s="342">
        <v>31852</v>
      </c>
      <c r="AO52" s="343">
        <v>-5.0999999999999996</v>
      </c>
      <c r="AP52" s="344">
        <v>38519</v>
      </c>
      <c r="AQ52" s="345">
        <v>3</v>
      </c>
      <c r="AR52" s="346">
        <v>-8.1</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557</v>
      </c>
      <c r="AL53" s="325"/>
      <c r="AM53" s="333">
        <v>4377397</v>
      </c>
      <c r="AN53" s="334">
        <v>82868</v>
      </c>
      <c r="AO53" s="335">
        <v>1.3</v>
      </c>
      <c r="AP53" s="336">
        <v>70166</v>
      </c>
      <c r="AQ53" s="337">
        <v>1.4</v>
      </c>
      <c r="AR53" s="338">
        <v>-0.1</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556</v>
      </c>
      <c r="AM54" s="341">
        <v>1523187</v>
      </c>
      <c r="AN54" s="342">
        <v>28835</v>
      </c>
      <c r="AO54" s="343">
        <v>-9.5</v>
      </c>
      <c r="AP54" s="344">
        <v>36115</v>
      </c>
      <c r="AQ54" s="345">
        <v>-6.2</v>
      </c>
      <c r="AR54" s="346">
        <v>-3.3</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558</v>
      </c>
      <c r="AL55" s="325"/>
      <c r="AM55" s="333">
        <v>4200140</v>
      </c>
      <c r="AN55" s="334">
        <v>80524</v>
      </c>
      <c r="AO55" s="335">
        <v>-2.8</v>
      </c>
      <c r="AP55" s="336">
        <v>70329</v>
      </c>
      <c r="AQ55" s="337">
        <v>0.2</v>
      </c>
      <c r="AR55" s="338">
        <v>-3</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556</v>
      </c>
      <c r="AM56" s="341">
        <v>2713153</v>
      </c>
      <c r="AN56" s="342">
        <v>52016</v>
      </c>
      <c r="AO56" s="343">
        <v>80.400000000000006</v>
      </c>
      <c r="AP56" s="344">
        <v>39403</v>
      </c>
      <c r="AQ56" s="345">
        <v>9.1</v>
      </c>
      <c r="AR56" s="346">
        <v>71.3</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559</v>
      </c>
      <c r="AL57" s="325"/>
      <c r="AM57" s="333">
        <v>3862389</v>
      </c>
      <c r="AN57" s="334">
        <v>75044</v>
      </c>
      <c r="AO57" s="335">
        <v>-6.8</v>
      </c>
      <c r="AP57" s="336">
        <v>71871</v>
      </c>
      <c r="AQ57" s="337">
        <v>2.2000000000000002</v>
      </c>
      <c r="AR57" s="338">
        <v>-9</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556</v>
      </c>
      <c r="AM58" s="341">
        <v>2858151</v>
      </c>
      <c r="AN58" s="342">
        <v>55533</v>
      </c>
      <c r="AO58" s="343">
        <v>6.8</v>
      </c>
      <c r="AP58" s="344">
        <v>38232</v>
      </c>
      <c r="AQ58" s="345">
        <v>-3</v>
      </c>
      <c r="AR58" s="346">
        <v>9.8000000000000007</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560</v>
      </c>
      <c r="AL59" s="325"/>
      <c r="AM59" s="333">
        <v>3338761</v>
      </c>
      <c r="AN59" s="334">
        <v>65591</v>
      </c>
      <c r="AO59" s="335">
        <v>-12.6</v>
      </c>
      <c r="AP59" s="336">
        <v>71807</v>
      </c>
      <c r="AQ59" s="337">
        <v>-0.1</v>
      </c>
      <c r="AR59" s="338">
        <v>-12.5</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556</v>
      </c>
      <c r="AM60" s="341">
        <v>2236962</v>
      </c>
      <c r="AN60" s="342">
        <v>43946</v>
      </c>
      <c r="AO60" s="343">
        <v>-20.9</v>
      </c>
      <c r="AP60" s="344">
        <v>37333</v>
      </c>
      <c r="AQ60" s="345">
        <v>-2.4</v>
      </c>
      <c r="AR60" s="346">
        <v>-18.5</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561</v>
      </c>
      <c r="AL61" s="347"/>
      <c r="AM61" s="348">
        <v>4031219</v>
      </c>
      <c r="AN61" s="349">
        <v>77165</v>
      </c>
      <c r="AO61" s="350">
        <v>-8.8000000000000007</v>
      </c>
      <c r="AP61" s="351">
        <v>70672</v>
      </c>
      <c r="AQ61" s="352">
        <v>0.3</v>
      </c>
      <c r="AR61" s="338">
        <v>-9.1</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556</v>
      </c>
      <c r="AM62" s="341">
        <v>2207197</v>
      </c>
      <c r="AN62" s="342">
        <v>42436</v>
      </c>
      <c r="AO62" s="343">
        <v>10.3</v>
      </c>
      <c r="AP62" s="344">
        <v>37920</v>
      </c>
      <c r="AQ62" s="345">
        <v>0.1</v>
      </c>
      <c r="AR62" s="346">
        <v>10.199999999999999</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5oXfPnSBCwevHU68KrCLaomgJBYlcAk30/XL/n6IB0vAs2n6N9BybXor+++HnP5UO1x/ayrcBqlOfrnxq+rIfg==" saltValue="KBpppjmlPijLbNwnz0TZb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election activeCell="AG104" sqref="AG104"/>
    </sheetView>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563</v>
      </c>
    </row>
    <row r="120" spans="125:125" ht="13.5" hidden="1" customHeight="1" x14ac:dyDescent="0.15"/>
    <row r="121" spans="125:125" ht="13.5" hidden="1" customHeight="1" x14ac:dyDescent="0.15">
      <c r="DU121" s="259"/>
    </row>
  </sheetData>
  <sheetProtection algorithmName="SHA-512" hashValue="WuBTLCzUNv84305TM+200/go2cH2iTJpi5DC/QYInPt54NwAjViQt0aQaCmArK58j0T2aMDDkjAbyjzvcCHVPw==" saltValue="lzp5EIcjaCDZIlnF75O7s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115" zoomScaleNormal="115" zoomScaleSheetLayoutView="55" workbookViewId="0">
      <selection activeCell="C116" sqref="C116"/>
    </sheetView>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564</v>
      </c>
    </row>
  </sheetData>
  <sheetProtection algorithmName="SHA-512" hashValue="RAPNe0pd63SZJhf5R26VAFyHGN6HtDrd7AOFZwk4abQGP2MGWICZqDWuJTZfoedncIATn8Wccuv0qfKuAg4ojQ==" saltValue="pZjcxNKQD9ExREqDycUz6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election activeCell="I2" sqref="I2"/>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565</v>
      </c>
      <c r="G46" s="8" t="s">
        <v>566</v>
      </c>
      <c r="H46" s="8" t="s">
        <v>567</v>
      </c>
      <c r="I46" s="8" t="s">
        <v>568</v>
      </c>
      <c r="J46" s="9" t="s">
        <v>569</v>
      </c>
    </row>
    <row r="47" spans="2:10" ht="57.75" customHeight="1" x14ac:dyDescent="0.15">
      <c r="B47" s="10"/>
      <c r="C47" s="1141" t="s">
        <v>3</v>
      </c>
      <c r="D47" s="1141"/>
      <c r="E47" s="1142"/>
      <c r="F47" s="11">
        <v>26.71</v>
      </c>
      <c r="G47" s="12">
        <v>27.3</v>
      </c>
      <c r="H47" s="12">
        <v>27.85</v>
      </c>
      <c r="I47" s="12">
        <v>27.02</v>
      </c>
      <c r="J47" s="13">
        <v>28.01</v>
      </c>
    </row>
    <row r="48" spans="2:10" ht="57.75" customHeight="1" x14ac:dyDescent="0.15">
      <c r="B48" s="14"/>
      <c r="C48" s="1143" t="s">
        <v>4</v>
      </c>
      <c r="D48" s="1143"/>
      <c r="E48" s="1144"/>
      <c r="F48" s="15">
        <v>6.68</v>
      </c>
      <c r="G48" s="16">
        <v>6.66</v>
      </c>
      <c r="H48" s="16">
        <v>6.22</v>
      </c>
      <c r="I48" s="16">
        <v>5.97</v>
      </c>
      <c r="J48" s="17">
        <v>6.66</v>
      </c>
    </row>
    <row r="49" spans="2:10" ht="57.75" customHeight="1" thickBot="1" x14ac:dyDescent="0.2">
      <c r="B49" s="18"/>
      <c r="C49" s="1145" t="s">
        <v>5</v>
      </c>
      <c r="D49" s="1145"/>
      <c r="E49" s="1146"/>
      <c r="F49" s="19" t="s">
        <v>570</v>
      </c>
      <c r="G49" s="20">
        <v>3.03</v>
      </c>
      <c r="H49" s="20">
        <v>7.95</v>
      </c>
      <c r="I49" s="20">
        <v>9.35</v>
      </c>
      <c r="J49" s="21">
        <v>9.7799999999999994</v>
      </c>
    </row>
    <row r="50" spans="2:10" x14ac:dyDescent="0.15"/>
  </sheetData>
  <sheetProtection algorithmName="SHA-512" hashValue="AqSbb6lM1WXGYBKHfLka+pKpv1tr+2DO7sKVP4E68dLy8zQggf41EXO8jFgQeTDkFM1RGmQ3Rmttj4gQvmQFuw==" saltValue="0et9QBdrJJEvXp0YeWn3h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大隈 貴斗</cp:lastModifiedBy>
  <cp:lastPrinted>2024-03-27T00:26:44Z</cp:lastPrinted>
  <dcterms:created xsi:type="dcterms:W3CDTF">2024-02-05T03:21:54Z</dcterms:created>
  <dcterms:modified xsi:type="dcterms:W3CDTF">2024-03-28T06:24:15Z</dcterms:modified>
  <cp:category/>
</cp:coreProperties>
</file>