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14\014上下水道課\令和7年度（2025年度）\01_総括\04_一般調査・報告\103_福岡県行財政支援課\R8.1.19_公営企業に係る経営比較分析表（令和６年度決算）の分析等について\【経営比較分析表】2024_402281_46_1718\"/>
    </mc:Choice>
  </mc:AlternateContent>
  <xr:revisionPtr revIDLastSave="0" documentId="13_ncr:1_{7FC5D8D0-9419-430F-B2B3-CBD11297B227}" xr6:coauthVersionLast="47" xr6:coauthVersionMax="47" xr10:uidLastSave="{00000000-0000-0000-0000-000000000000}"/>
  <workbookProtection workbookAlgorithmName="SHA-512" workbookHashValue="t3ezM7GYbPSCGWEB6XSMrMlsDh/8xZtP9uSZuAzZodfBZwN5rzbYNA27mTz3UqmRjvHX6VJAXnjHOTRUFgqg+A==" workbookSaltValue="1YyEwXKSJfmZWk3H0zLjZQ=="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P10"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<sst xmlns="http://schemas.openxmlformats.org/spreadsheetml/2006/main" count="236" uniqueCount="116">
  <si>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5"/>
  </si>
  <si>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</si>
  <si>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</si>
  <si>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</si>
  <si>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</si>
  <si>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</si>
  <si>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</si>
  <si>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</si>
  <si>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</si>
  <si>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</si>
  <si>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</si>
  <si>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</si>
  <si>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</si>
  <si>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</si>
  <si>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</si>
  <si>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</si>
  <si>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</si>
  <si>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</si>
  <si>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</si>
  <si>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</si>
  <si>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</si>
  <si>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</si>
  <si>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</si>
  <si>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令和6年度全国平均</t>
    <rPh sb="0" eb="2">
      <t>レイワ</t>
    </rPh>
    <rPh sb="3" eb="5">
      <t>ネンド</t>
    </rPh>
    <phoneticPr fontId="5"/>
  </si>
  <si>
    <t>分析欄</t>
    <rPh sb="0" eb="2">
      <t>ブンセキ</t>
    </rPh>
    <rPh sb="2" eb="3">
      <t>ラン</t>
    </rPh>
    <phoneticPr fontId="5"/>
  </si>
  <si>
    <t>1. 経営の健全性・効率性</t>
    <phoneticPr fontId="5"/>
  </si>
  <si>
    <t>1. 経営の健全性・効率性について</t>
    <phoneticPr fontId="5"/>
  </si>
  <si>
    <t>2. 老朽化の状況について</t>
    <phoneticPr fontId="5"/>
  </si>
  <si>
    <t>2. 老朽化の状況</t>
    <phoneticPr fontId="5"/>
  </si>
  <si>
    <t>全体総括</t>
    <rPh sb="0" eb="2">
      <t>ゼンタイ</t>
    </rPh>
    <rPh sb="2" eb="4">
      <t>ソウカツ</t>
    </rPh>
    <phoneticPr fontId="5"/>
  </si>
  <si>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</si>
  <si>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</si>
  <si>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</si>
  <si>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</si>
  <si>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</si>
  <si>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</si>
  <si>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</si>
  <si>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</si>
  <si>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</si>
  <si>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</si>
  <si>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</si>
  <si>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</si>
  <si>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</si>
  <si>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下水道事業(法適用)</t>
    <rPh sb="3" eb="5">
      <t>ジギョウ</t>
    </rPh>
    <rPh sb="6" eb="7">
      <t>ホウ</t>
    </rPh>
    <rPh sb="7" eb="9">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</si>
  <si>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</si>
  <si>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</si>
  <si>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</si>
  <si>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</si>
  <si>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</si>
  <si>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</si>
  <si>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</si>
  <si>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</si>
  <si>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</si>
  <si>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</si>
  <si>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</si>
  <si>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</si>
  <si>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</si>
  <si>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</si>
  <si>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</si>
  <si>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</si>
  <si>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</si>
  <si>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</si>
  <si>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</si>
  <si>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</si>
  <si>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</si>
  <si>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</si>
  <si>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</si>
  <si>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</si>
  <si>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</si>
  <si>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</si>
  <si>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</si>
  <si>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</si>
  <si>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</si>
  <si>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</si>
  <si>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</si>
  <si>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</si>
  <si>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</si>
  <si>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</si>
  <si>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</si>
  <si>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</si>
  <si>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</si>
  <si>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</si>
  <si>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</si>
  <si>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</si>
  <si>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</si>
  <si>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</si>
  <si>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</si>
  <si>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</si>
  <si>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</si>
  <si>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</si>
  <si>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</si>
  <si>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</si>
  <si>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</si>
  <si>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</si>
  <si>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</si>
  <si>
    <t>参照用</t>
    <rPh sb="0" eb="3">
      <t>サンショウヨウ</t>
    </rPh>
    <phoneticPr fontId="5"/>
  </si>
  <si>
    <t>福岡県　朝倉市</t>
  </si>
  <si>
    <t>法適用</t>
  </si>
  <si>
    <t>下水道事業</t>
  </si>
  <si>
    <t>公共下水道</t>
  </si>
  <si>
    <t>Cc2</t>
  </si>
  <si>
    <t>非設置</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</si>
  <si>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</si>
  <si>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</si>
  <si>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</si>
  <si>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</si>
  <si>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</si>
  <si>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</si>
  <si>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←年数補正</t>
    <rPh sb="1" eb="3">
      <t>ネンスウ</t>
    </rPh>
    <rPh sb="3" eb="5">
      <t>ホセイ</t>
    </rPh>
    <phoneticPr fontId="5"/>
  </si>
  <si>
    <t>←日数補正</t>
    <rPh sb="1" eb="3">
      <t>ニッスウ</t>
    </rPh>
    <rPh sb="3" eb="5">
      <t>ホセイ</t>
    </rPh>
    <phoneticPr fontId="5"/>
  </si>
  <si>
    <t>"R"yy</t>
    <phoneticPr fontId="5"/>
  </si>
  <si>
    <t>"R"yy</t>
    <phoneticPr fontId="5"/>
  </si>
  <si>
    <t>←書式設定</t>
    <rPh sb="1" eb="3">
      <t>ショシキ</t>
    </rPh>
    <rPh sb="3" eb="5">
      <t>セッテイ</t>
    </rPh>
    <phoneticPr fontId="5"/>
  </si>
  <si>
    <t xml:space="preserve">・経常収支比率は100％を超えているものの、経費回収率は100%を下回っており、汚水処理原価を使用料で回収できていない状況です。また、汚水処理原価は、流域下水道の高度処理を行っていることや物価上昇に伴う維持管理費の増加から毎年増加しており、類似団体平均値よりも高い水準となっています。安定した事業継続のために、収益増加や費用削減などの経営改善や使用料改定等を検討する必要があります。
・企業債残高対事業規模比率は類似団体平均よりも低い水準にあり、収益規模と比べて企業債残高が少ないことを示しています。ただし、比率は増加傾向にあり、今後も一定の新規投資及び更新投資が見込まれるため、より計画的な更新が必要となります。流動比率については、建設改良及び企業債償還に係る支出を一般会計からの繰入金に依存していることなどにより100%を大きく下回り、類似団体平均値に比べても低い状況にあるため、支払能力を高めるための経営改善を図っていく必要があります。
・水洗化率は増加傾向にあり、令和6年度には類似団体平均値を若干上回る80％となっています。今後も「汚水処理構想」に基づき、未整備区域への下水道整備を進め、水洗化率の更なる向上を図ります。
</t>
    <rPh sb="1" eb="3">
      <t>ケイジョウ</t>
    </rPh>
    <rPh sb="86" eb="87">
      <t>オコナ</t>
    </rPh>
    <rPh sb="96" eb="98">
      <t>ジョウショウ</t>
    </rPh>
    <rPh sb="99" eb="100">
      <t>トモナ</t>
    </rPh>
    <rPh sb="194" eb="197">
      <t>キギョウサイ</t>
    </rPh>
    <rPh sb="197" eb="199">
      <t>ザンダカ</t>
    </rPh>
    <rPh sb="199" eb="200">
      <t>タイ</t>
    </rPh>
    <rPh sb="200" eb="204">
      <t>ジギョウキボ</t>
    </rPh>
    <rPh sb="204" eb="206">
      <t>ヒリツ</t>
    </rPh>
    <rPh sb="216" eb="217">
      <t>ヒク</t>
    </rPh>
    <rPh sb="218" eb="220">
      <t>スイジュン</t>
    </rPh>
    <rPh sb="224" eb="228">
      <t>シュウエキキボ</t>
    </rPh>
    <rPh sb="229" eb="230">
      <t>クラ</t>
    </rPh>
    <rPh sb="232" eb="235">
      <t>キギョウサイ</t>
    </rPh>
    <rPh sb="235" eb="237">
      <t>ザンダカ</t>
    </rPh>
    <rPh sb="238" eb="239">
      <t>スク</t>
    </rPh>
    <rPh sb="244" eb="245">
      <t>シメ</t>
    </rPh>
    <rPh sb="255" eb="257">
      <t>ヒリツ</t>
    </rPh>
    <rPh sb="258" eb="262">
      <t>ゾウカケイコウ</t>
    </rPh>
    <rPh sb="266" eb="268">
      <t>コンゴ</t>
    </rPh>
    <rPh sb="269" eb="271">
      <t>イッテイ</t>
    </rPh>
    <rPh sb="272" eb="276">
      <t>シンキトウシ</t>
    </rPh>
    <rPh sb="276" eb="277">
      <t>オヨ</t>
    </rPh>
    <rPh sb="278" eb="282">
      <t>コウシントウシ</t>
    </rPh>
    <rPh sb="283" eb="285">
      <t>ミコ</t>
    </rPh>
    <rPh sb="293" eb="296">
      <t>ケイカクテキ</t>
    </rPh>
    <rPh sb="297" eb="299">
      <t>コウシン</t>
    </rPh>
    <rPh sb="300" eb="302">
      <t>ヒツヨウ</t>
    </rPh>
    <rPh sb="308" eb="312">
      <t>リュウドウヒリツ</t>
    </rPh>
    <rPh sb="320" eb="322">
      <t>カイリョウ</t>
    </rPh>
    <rPh sb="322" eb="323">
      <t>オヨ</t>
    </rPh>
    <rPh sb="324" eb="326">
      <t>キギョウ</t>
    </rPh>
    <rPh sb="330" eb="331">
      <t>カカ</t>
    </rPh>
    <rPh sb="332" eb="334">
      <t>シシュツ</t>
    </rPh>
    <rPh sb="346" eb="348">
      <t>イゾン</t>
    </rPh>
    <rPh sb="364" eb="365">
      <t>オオ</t>
    </rPh>
    <rPh sb="367" eb="369">
      <t>シタマワ</t>
    </rPh>
    <rPh sb="377" eb="378">
      <t>チ</t>
    </rPh>
    <rPh sb="406" eb="408">
      <t>カイゼン</t>
    </rPh>
    <rPh sb="409" eb="410">
      <t>ハカ</t>
    </rPh>
    <rPh sb="414" eb="416">
      <t>ヒツヨウ</t>
    </rPh>
    <rPh sb="430" eb="434">
      <t>ゾウカケイコウ</t>
    </rPh>
    <rPh sb="438" eb="440">
      <t>レイワ</t>
    </rPh>
    <rPh sb="441" eb="443">
      <t>ネンド</t>
    </rPh>
    <rPh sb="445" eb="447">
      <t>ルイジ</t>
    </rPh>
    <rPh sb="451" eb="452">
      <t>チ</t>
    </rPh>
    <rPh sb="453" eb="455">
      <t>ジャッカン</t>
    </rPh>
    <rPh sb="455" eb="457">
      <t>ウワマワ</t>
    </rPh>
    <rPh sb="469" eb="471">
      <t>コンゴ</t>
    </rPh>
    <rPh sb="485" eb="490">
      <t>ミセイビクイキ</t>
    </rPh>
    <rPh sb="492" eb="495">
      <t>ゲスイドウ</t>
    </rPh>
    <rPh sb="495" eb="497">
      <t>セイビ</t>
    </rPh>
    <rPh sb="498" eb="499">
      <t>スス</t>
    </rPh>
    <rPh sb="501" eb="505">
      <t>スイセンカリツ</t>
    </rPh>
    <rPh sb="506" eb="507">
      <t>サラ</t>
    </rPh>
    <rPh sb="509" eb="511">
      <t>コウジョウ</t>
    </rPh>
    <rPh sb="512" eb="513">
      <t>ハカ</t>
    </rPh>
    <phoneticPr fontId="16"/>
  </si>
  <si>
    <t>・平成16年度に一部供用を開始した比較的新しい施設であるため、類似団体平均値に比べて有形固定資産減価償却率は低く、管渠及び施設の老朽化の度合いは低い水準にあります。
・管渠老朽化率はゼロで、老朽化はさほど進行していないため、当面は管渠更新の予定はありません。</t>
    <rPh sb="17" eb="20">
      <t>ヒカクテキ</t>
    </rPh>
    <rPh sb="54" eb="55">
      <t>ヒク</t>
    </rPh>
    <rPh sb="57" eb="59">
      <t>カンキョ</t>
    </rPh>
    <rPh sb="59" eb="60">
      <t>オヨ</t>
    </rPh>
    <rPh sb="61" eb="63">
      <t>シセツ</t>
    </rPh>
    <rPh sb="64" eb="67">
      <t>ロウキュウカ</t>
    </rPh>
    <rPh sb="68" eb="70">
      <t>ドア</t>
    </rPh>
    <rPh sb="72" eb="73">
      <t>ヒク</t>
    </rPh>
    <rPh sb="74" eb="76">
      <t>スイジュン</t>
    </rPh>
    <rPh sb="85" eb="91">
      <t>カンキョロウキュウカリツ</t>
    </rPh>
    <rPh sb="113" eb="115">
      <t>トウメン</t>
    </rPh>
    <rPh sb="116" eb="118">
      <t>カンキョ</t>
    </rPh>
    <rPh sb="118" eb="120">
      <t>コウシン</t>
    </rPh>
    <phoneticPr fontId="16"/>
  </si>
  <si>
    <r>
      <rPr>
        <sz val="11"/>
        <rFont val="ＭＳ ゴシック"/>
        <family val="3"/>
        <charset val="128"/>
      </rPr>
      <t>・経常収支は現時点において黒字ですが、将来的には人口減少により使用料収入の増加が見込めない一方、物価上昇等により汚水処理に係る費用は増加することが見込まれ、中長期的に収益的収支の赤字が危惧されますので、適正な使用料となるよう使用料改定について検討します。</t>
    </r>
    <r>
      <rPr>
        <sz val="11"/>
        <color theme="1"/>
        <rFont val="ＭＳ ゴシック"/>
        <family val="3"/>
        <charset val="128"/>
      </rPr>
      <t xml:space="preserve">
・現状、管渠については老朽化が進んでいないために経営の負担とはなっていないものの、マンホールポンプ等の設備は耐用年数を経過している資産も少なくないことから、計画的な設備の更新が必要となります。将来にわたり下水道サービスの提供を安定的に継続するため、改築(更新・長寿命化)費用増加が重要課題となることが見込まれており、中長期的な視野で事業運営に努めます。</t>
    </r>
    <rPh sb="6" eb="9">
      <t>ゲンジテン</t>
    </rPh>
    <rPh sb="13" eb="15">
      <t>クロジ</t>
    </rPh>
    <rPh sb="19" eb="22">
      <t>ショウライテキ</t>
    </rPh>
    <rPh sb="78" eb="81">
      <t>チュウチョウキ</t>
    </rPh>
    <rPh sb="81" eb="82">
      <t>テキ</t>
    </rPh>
    <rPh sb="129" eb="131">
      <t>ゲンジョウ</t>
    </rPh>
    <rPh sb="177" eb="178">
      <t>トウ</t>
    </rPh>
    <rPh sb="179" eb="181">
      <t>セツビ</t>
    </rPh>
    <rPh sb="193" eb="195">
      <t>シサン</t>
    </rPh>
    <rPh sb="196" eb="197">
      <t>スク</t>
    </rPh>
    <rPh sb="208" eb="209">
      <t>テキ</t>
    </rPh>
    <rPh sb="216" eb="218">
      <t>ヒツヨウ</t>
    </rPh>
    <rPh sb="268" eb="270">
      <t>ジュウヨウ</t>
    </rPh>
    <rPh sb="270" eb="272">
      <t>カダイ</t>
    </rPh>
    <rPh sb="278" eb="280">
      <t>ミコ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</si>
</sst>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3"/>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7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6" xfId="0" applyFont="1" applyBorder="1">
      <alignment vertical="center"/>
    </xf>
    <xf numFmtId="0" fontId="6"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Alignment="1">
      <alignment horizontal="center" vertical="center"/>
    </xf>
    <xf numFmtId="0" fontId="3" fillId="0" borderId="0" xfId="0" applyFont="1" applyProtection="1">
      <alignment vertical="center"/>
      <protection hidden="1"/>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6"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7" xfId="2" applyFont="1" applyBorder="1" applyAlignment="1" applyProtection="1">
      <alignment horizontal="left" vertical="top" wrapText="1"/>
      <protection locked="0"/>
    </xf>
    <xf numFmtId="0" fontId="6" fillId="0" borderId="8"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9" xfId="2"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7" xfId="0" applyFont="1" applyBorder="1" applyAlignment="1">
      <alignment horizontal="left" vertical="center"/>
    </xf>
    <xf numFmtId="0" fontId="6" fillId="0" borderId="4" xfId="0" applyFont="1" applyBorder="1" applyAlignment="1">
      <alignment horizontal="left"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2" borderId="2" xfId="0" applyFont="1" applyFill="1" applyBorder="1" applyAlignment="1">
      <alignment horizontal="center" vertical="center" shrinkToFit="1"/>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shrinkToFit="1"/>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8" xfId="2" xr:uid="{4FA2EA0B-A1B8-4158-8BB8-535F3B79C9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4C-49FB-BAAB-D6A5A67B9B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84C-49FB-BAAB-D6A5A67B9B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A1-43AF-9B62-EE87536CDB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D4A1-43AF-9B62-EE87536CDB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98.55</c:v>
                </c:pt>
                <c:pt idx="1">
                  <c:v>74.39</c:v>
                </c:pt>
                <c:pt idx="2">
                  <c:v>78.22</c:v>
                </c:pt>
                <c:pt idx="3">
                  <c:v>78.77</c:v>
                </c:pt>
                <c:pt idx="4">
                  <c:v>80.08</c:v>
                </c:pt>
              </c:numCache>
            </c:numRef>
          </c:val>
          <c:extLst>
            <c:ext xmlns:c16="http://schemas.microsoft.com/office/drawing/2014/chart" uri="{C3380CC4-5D6E-409C-BE32-E72D297353CC}">
              <c16:uniqueId val="{00000000-02BA-4EA6-BFB9-9B7D17A448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02BA-4EA6-BFB9-9B7D17A448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109.35</c:v>
                </c:pt>
                <c:pt idx="1">
                  <c:v>110.34</c:v>
                </c:pt>
                <c:pt idx="2">
                  <c:v>113.99</c:v>
                </c:pt>
                <c:pt idx="3">
                  <c:v>105.09</c:v>
                </c:pt>
                <c:pt idx="4">
                  <c:v>113.81</c:v>
                </c:pt>
              </c:numCache>
            </c:numRef>
          </c:val>
          <c:extLst>
            <c:ext xmlns:c16="http://schemas.microsoft.com/office/drawing/2014/chart" uri="{C3380CC4-5D6E-409C-BE32-E72D297353CC}">
              <c16:uniqueId val="{00000000-7062-4C48-9BA5-706E009C3B3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7062-4C48-9BA5-706E009C3B3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7.94</c:v>
                </c:pt>
                <c:pt idx="1">
                  <c:v>9.68</c:v>
                </c:pt>
                <c:pt idx="2">
                  <c:v>11.46</c:v>
                </c:pt>
                <c:pt idx="3">
                  <c:v>13.13</c:v>
                </c:pt>
                <c:pt idx="4">
                  <c:v>14.78</c:v>
                </c:pt>
              </c:numCache>
            </c:numRef>
          </c:val>
          <c:extLst>
            <c:ext xmlns:c16="http://schemas.microsoft.com/office/drawing/2014/chart" uri="{C3380CC4-5D6E-409C-BE32-E72D297353CC}">
              <c16:uniqueId val="{00000000-D763-4DF3-87F8-A12BABC3A1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D763-4DF3-87F8-A12BABC3A1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1E-4B62-A568-5994EB9D6C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401E-4B62-A568-5994EB9D6C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41-4187-B8FA-72C1A7953C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C341-4187-B8FA-72C1A7953C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37.32</c:v>
                </c:pt>
                <c:pt idx="1">
                  <c:v>46.05</c:v>
                </c:pt>
                <c:pt idx="2">
                  <c:v>42.51</c:v>
                </c:pt>
                <c:pt idx="3">
                  <c:v>39.68</c:v>
                </c:pt>
                <c:pt idx="4">
                  <c:v>49.47</c:v>
                </c:pt>
              </c:numCache>
            </c:numRef>
          </c:val>
          <c:extLst>
            <c:ext xmlns:c16="http://schemas.microsoft.com/office/drawing/2014/chart" uri="{C3380CC4-5D6E-409C-BE32-E72D297353CC}">
              <c16:uniqueId val="{00000000-9BAA-4F25-8490-166D999AAE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9BAA-4F25-8490-166D999AAE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193.15</c:v>
                </c:pt>
                <c:pt idx="1">
                  <c:v>287.7</c:v>
                </c:pt>
                <c:pt idx="2">
                  <c:v>310.52999999999997</c:v>
                </c:pt>
                <c:pt idx="3">
                  <c:v>494.89</c:v>
                </c:pt>
                <c:pt idx="4">
                  <c:v>576.16</c:v>
                </c:pt>
              </c:numCache>
            </c:numRef>
          </c:val>
          <c:extLst>
            <c:ext xmlns:c16="http://schemas.microsoft.com/office/drawing/2014/chart" uri="{C3380CC4-5D6E-409C-BE32-E72D297353CC}">
              <c16:uniqueId val="{00000000-D59B-4190-947A-5B43EA4E11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D59B-4190-947A-5B43EA4E11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98.08</c:v>
                </c:pt>
                <c:pt idx="1">
                  <c:v>98.16</c:v>
                </c:pt>
                <c:pt idx="2">
                  <c:v>94.45</c:v>
                </c:pt>
                <c:pt idx="3">
                  <c:v>93.14</c:v>
                </c:pt>
                <c:pt idx="4">
                  <c:v>95.24</c:v>
                </c:pt>
              </c:numCache>
            </c:numRef>
          </c:val>
          <c:extLst>
            <c:ext xmlns:c16="http://schemas.microsoft.com/office/drawing/2014/chart" uri="{C3380CC4-5D6E-409C-BE32-E72D297353CC}">
              <c16:uniqueId val="{00000000-9536-4DB7-B394-3A09C9268C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9536-4DB7-B394-3A09C9268C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193.02</c:v>
                </c:pt>
                <c:pt idx="1">
                  <c:v>194.87</c:v>
                </c:pt>
                <c:pt idx="2">
                  <c:v>202.75</c:v>
                </c:pt>
                <c:pt idx="3">
                  <c:v>206.41</c:v>
                </c:pt>
                <c:pt idx="4">
                  <c:v>217.55</c:v>
                </c:pt>
              </c:numCache>
            </c:numRef>
          </c:val>
          <c:extLst>
            <c:ext xmlns:c16="http://schemas.microsoft.com/office/drawing/2014/chart" uri="{C3380CC4-5D6E-409C-BE32-E72D297353CC}">
              <c16:uniqueId val="{00000000-6493-42A4-8D87-823F8141A3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6493-42A4-8D87-823F8141A3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1" zoomScaleNormal="100" workbookViewId="0">
      <selection activeCell="BF93" sqref="BF93"/>
    </sheetView>
  </sheetViews>
  <sheetFormatPr defaultColWidth="2.61328125" defaultRowHeight="13.3" x14ac:dyDescent="0.25"/>
  <cols>
    <col min="1" max="1" width="2.61328125" customWidth="1"/>
    <col min="2" max="62" width="3.8437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福岡県　朝倉市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50024</v>
      </c>
      <c r="AM8" s="45"/>
      <c r="AN8" s="45"/>
      <c r="AO8" s="45"/>
      <c r="AP8" s="45"/>
      <c r="AQ8" s="45"/>
      <c r="AR8" s="45"/>
      <c r="AS8" s="45"/>
      <c r="AT8" s="44">
        <f>データ!T6</f>
        <v>246.71</v>
      </c>
      <c r="AU8" s="44"/>
      <c r="AV8" s="44"/>
      <c r="AW8" s="44"/>
      <c r="AX8" s="44"/>
      <c r="AY8" s="44"/>
      <c r="AZ8" s="44"/>
      <c r="BA8" s="44"/>
      <c r="BB8" s="44">
        <f>データ!U6</f>
        <v>202.76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5">
      <c r="A10" s="2"/>
      <c r="B10" s="44" t="str">
        <f>データ!N6</f>
        <v>-</v>
      </c>
      <c r="C10" s="44"/>
      <c r="D10" s="44"/>
      <c r="E10" s="44"/>
      <c r="F10" s="44"/>
      <c r="G10" s="44"/>
      <c r="H10" s="44"/>
      <c r="I10" s="44">
        <f>データ!O6</f>
        <v>53.65</v>
      </c>
      <c r="J10" s="44"/>
      <c r="K10" s="44"/>
      <c r="L10" s="44"/>
      <c r="M10" s="44"/>
      <c r="N10" s="44"/>
      <c r="O10" s="44"/>
      <c r="P10" s="44">
        <f>データ!P6</f>
        <v>49.25</v>
      </c>
      <c r="Q10" s="44"/>
      <c r="R10" s="44"/>
      <c r="S10" s="44"/>
      <c r="T10" s="44"/>
      <c r="U10" s="44"/>
      <c r="V10" s="44"/>
      <c r="W10" s="44">
        <f>データ!Q6</f>
        <v>89.13</v>
      </c>
      <c r="X10" s="44"/>
      <c r="Y10" s="44"/>
      <c r="Z10" s="44"/>
      <c r="AA10" s="44"/>
      <c r="AB10" s="44"/>
      <c r="AC10" s="44"/>
      <c r="AD10" s="45">
        <f>データ!R6</f>
        <v>4400</v>
      </c>
      <c r="AE10" s="45"/>
      <c r="AF10" s="45"/>
      <c r="AG10" s="45"/>
      <c r="AH10" s="45"/>
      <c r="AI10" s="45"/>
      <c r="AJ10" s="45"/>
      <c r="AK10" s="2"/>
      <c r="AL10" s="45">
        <f>データ!V6</f>
        <v>24503</v>
      </c>
      <c r="AM10" s="45"/>
      <c r="AN10" s="45"/>
      <c r="AO10" s="45"/>
      <c r="AP10" s="45"/>
      <c r="AQ10" s="45"/>
      <c r="AR10" s="45"/>
      <c r="AS10" s="45"/>
      <c r="AT10" s="44">
        <f>データ!W6</f>
        <v>6.08</v>
      </c>
      <c r="AU10" s="44"/>
      <c r="AV10" s="44"/>
      <c r="AW10" s="44"/>
      <c r="AX10" s="44"/>
      <c r="AY10" s="44"/>
      <c r="AZ10" s="44"/>
      <c r="BA10" s="44"/>
      <c r="BB10" s="44">
        <f>データ!X6</f>
        <v>4030.1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jSyANwyLXkIV2zYDVjwfXLsp1StyB5l9d8rgoF6kbEBIvVNwgX6Xucuwy2D5IfUY4sbdQO2oaZV0W4pyjQbQQ==" saltValue="ae7LOfRFd1+obVlk3p43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9218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402281</v>
      </c>
      <c r="D6" s="19">
        <f t="shared" si="3"/>
        <v>46</v>
      </c>
      <c r="E6" s="19">
        <f t="shared" si="3"/>
        <v>17</v>
      </c>
      <c r="F6" s="19">
        <f t="shared" si="3"/>
        <v>1</v>
      </c>
      <c r="G6" s="19">
        <f t="shared" si="3"/>
        <v>0</v>
      </c>
      <c r="H6" s="19" t="str">
        <f t="shared" si="3"/>
        <v>福岡県　朝倉市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53.65</v>
      </c>
      <c r="P6" s="20">
        <f t="shared" si="3"/>
        <v>49.25</v>
      </c>
      <c r="Q6" s="20">
        <f t="shared" si="3"/>
        <v>89.13</v>
      </c>
      <c r="R6" s="20">
        <f t="shared" si="3"/>
        <v>4400</v>
      </c>
      <c r="S6" s="20">
        <f t="shared" si="3"/>
        <v>50024</v>
      </c>
      <c r="T6" s="20">
        <f t="shared" si="3"/>
        <v>246.71</v>
      </c>
      <c r="U6" s="20">
        <f t="shared" si="3"/>
        <v>202.76</v>
      </c>
      <c r="V6" s="20">
        <f t="shared" si="3"/>
        <v>24503</v>
      </c>
      <c r="W6" s="20">
        <f t="shared" si="3"/>
        <v>6.08</v>
      </c>
      <c r="X6" s="20">
        <f t="shared" si="3"/>
        <v>4030.1</v>
      </c>
      <c r="Y6" s="21">
        <f>IF(Y7="",NA(),Y7)</f>
        <v>109.35</v>
      </c>
      <c r="Z6" s="21">
        <f t="shared" ref="Z6:AH6" si="4">IF(Z7="",NA(),Z7)</f>
        <v>110.34</v>
      </c>
      <c r="AA6" s="21">
        <f t="shared" si="4"/>
        <v>113.99</v>
      </c>
      <c r="AB6" s="21">
        <f t="shared" si="4"/>
        <v>105.09</v>
      </c>
      <c r="AC6" s="21">
        <f t="shared" si="4"/>
        <v>113.81</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37.32</v>
      </c>
      <c r="AV6" s="21">
        <f t="shared" ref="AV6:BD6" si="6">IF(AV7="",NA(),AV7)</f>
        <v>46.05</v>
      </c>
      <c r="AW6" s="21">
        <f t="shared" si="6"/>
        <v>42.51</v>
      </c>
      <c r="AX6" s="21">
        <f t="shared" si="6"/>
        <v>39.68</v>
      </c>
      <c r="AY6" s="21">
        <f t="shared" si="6"/>
        <v>49.47</v>
      </c>
      <c r="AZ6" s="21">
        <f t="shared" si="6"/>
        <v>40.67</v>
      </c>
      <c r="BA6" s="21">
        <f t="shared" si="6"/>
        <v>47.7</v>
      </c>
      <c r="BB6" s="21">
        <f t="shared" si="6"/>
        <v>50.59</v>
      </c>
      <c r="BC6" s="21">
        <f t="shared" si="6"/>
        <v>62.37</v>
      </c>
      <c r="BD6" s="21">
        <f t="shared" si="6"/>
        <v>63.88</v>
      </c>
      <c r="BE6" s="20" t="str">
        <f>IF(BE7="","",IF(BE7="-","【-】","【"&amp;SUBSTITUTE(TEXT(BE7,"#,##0.00"),"-","△")&amp;"】"))</f>
        <v>【82.75】</v>
      </c>
      <c r="BF6" s="21">
        <f>IF(BF7="",NA(),BF7)</f>
        <v>193.15</v>
      </c>
      <c r="BG6" s="21">
        <f t="shared" ref="BG6:BO6" si="7">IF(BG7="",NA(),BG7)</f>
        <v>287.7</v>
      </c>
      <c r="BH6" s="21">
        <f t="shared" si="7"/>
        <v>310.52999999999997</v>
      </c>
      <c r="BI6" s="21">
        <f t="shared" si="7"/>
        <v>494.89</v>
      </c>
      <c r="BJ6" s="21">
        <f t="shared" si="7"/>
        <v>576.16</v>
      </c>
      <c r="BK6" s="21">
        <f t="shared" si="7"/>
        <v>1050.51</v>
      </c>
      <c r="BL6" s="21">
        <f t="shared" si="7"/>
        <v>1102.01</v>
      </c>
      <c r="BM6" s="21">
        <f t="shared" si="7"/>
        <v>987.36</v>
      </c>
      <c r="BN6" s="21">
        <f t="shared" si="7"/>
        <v>1042.77</v>
      </c>
      <c r="BO6" s="21">
        <f t="shared" si="7"/>
        <v>943.46</v>
      </c>
      <c r="BP6" s="20" t="str">
        <f>IF(BP7="","",IF(BP7="-","【-】","【"&amp;SUBSTITUTE(TEXT(BP7,"#,##0.00"),"-","△")&amp;"】"))</f>
        <v>【602.56】</v>
      </c>
      <c r="BQ6" s="21">
        <f>IF(BQ7="",NA(),BQ7)</f>
        <v>98.08</v>
      </c>
      <c r="BR6" s="21">
        <f t="shared" ref="BR6:BZ6" si="8">IF(BR7="",NA(),BR7)</f>
        <v>98.16</v>
      </c>
      <c r="BS6" s="21">
        <f t="shared" si="8"/>
        <v>94.45</v>
      </c>
      <c r="BT6" s="21">
        <f t="shared" si="8"/>
        <v>93.14</v>
      </c>
      <c r="BU6" s="21">
        <f t="shared" si="8"/>
        <v>95.24</v>
      </c>
      <c r="BV6" s="21">
        <f t="shared" si="8"/>
        <v>82.65</v>
      </c>
      <c r="BW6" s="21">
        <f t="shared" si="8"/>
        <v>82.55</v>
      </c>
      <c r="BX6" s="21">
        <f t="shared" si="8"/>
        <v>83.55</v>
      </c>
      <c r="BY6" s="21">
        <f t="shared" si="8"/>
        <v>84.48</v>
      </c>
      <c r="BZ6" s="21">
        <f t="shared" si="8"/>
        <v>79.22</v>
      </c>
      <c r="CA6" s="20" t="str">
        <f>IF(CA7="","",IF(CA7="-","【-】","【"&amp;SUBSTITUTE(TEXT(CA7,"#,##0.00"),"-","△")&amp;"】"))</f>
        <v>【97.94】</v>
      </c>
      <c r="CB6" s="21">
        <f>IF(CB7="",NA(),CB7)</f>
        <v>193.02</v>
      </c>
      <c r="CC6" s="21">
        <f t="shared" ref="CC6:CK6" si="9">IF(CC7="",NA(),CC7)</f>
        <v>194.87</v>
      </c>
      <c r="CD6" s="21">
        <f t="shared" si="9"/>
        <v>202.75</v>
      </c>
      <c r="CE6" s="21">
        <f t="shared" si="9"/>
        <v>206.41</v>
      </c>
      <c r="CF6" s="21">
        <f t="shared" si="9"/>
        <v>217.55</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98.55</v>
      </c>
      <c r="CY6" s="21">
        <f t="shared" ref="CY6:DG6" si="11">IF(CY7="",NA(),CY7)</f>
        <v>74.39</v>
      </c>
      <c r="CZ6" s="21">
        <f t="shared" si="11"/>
        <v>78.22</v>
      </c>
      <c r="DA6" s="21">
        <f t="shared" si="11"/>
        <v>78.77</v>
      </c>
      <c r="DB6" s="21">
        <f t="shared" si="11"/>
        <v>80.08</v>
      </c>
      <c r="DC6" s="21">
        <f t="shared" si="11"/>
        <v>82.08</v>
      </c>
      <c r="DD6" s="21">
        <f t="shared" si="11"/>
        <v>81.34</v>
      </c>
      <c r="DE6" s="21">
        <f t="shared" si="11"/>
        <v>81.14</v>
      </c>
      <c r="DF6" s="21">
        <f t="shared" si="11"/>
        <v>79.7</v>
      </c>
      <c r="DG6" s="21">
        <f t="shared" si="11"/>
        <v>79</v>
      </c>
      <c r="DH6" s="20" t="str">
        <f>IF(DH7="","",IF(DH7="-","【-】","【"&amp;SUBSTITUTE(TEXT(DH7,"#,##0.00"),"-","△")&amp;"】"))</f>
        <v>【96.00】</v>
      </c>
      <c r="DI6" s="21">
        <f>IF(DI7="",NA(),DI7)</f>
        <v>7.94</v>
      </c>
      <c r="DJ6" s="21">
        <f t="shared" ref="DJ6:DR6" si="12">IF(DJ7="",NA(),DJ7)</f>
        <v>9.68</v>
      </c>
      <c r="DK6" s="21">
        <f t="shared" si="12"/>
        <v>11.46</v>
      </c>
      <c r="DL6" s="21">
        <f t="shared" si="12"/>
        <v>13.13</v>
      </c>
      <c r="DM6" s="21">
        <f t="shared" si="12"/>
        <v>14.78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5">
      <c r="A7" s="14"/>
      <c r="B7" s="23">
        <v>2024</v>
      </c>
      <c r="C7" s="23">
        <v>402281</v>
      </c>
      <c r="D7" s="23">
        <v>46</v>
      </c>
      <c r="E7" s="23">
        <v>17</v>
      </c>
      <c r="F7" s="23">
        <v>1</v>
      </c>
      <c r="G7" s="23">
        <v>0</v>
      </c>
      <c r="H7" s="23" t="s">
        <v>96</v>
      </c>
      <c r="I7" s="23" t="s">
        <v>97</v>
      </c>
      <c r="J7" s="23" t="s">
        <v>98</v>
      </c>
      <c r="K7" s="23" t="s">
        <v>99</v>
      </c>
      <c r="L7" s="23" t="s">
        <v>100</v>
      </c>
      <c r="M7" s="23" t="s">
        <v>101</v>
      </c>
      <c r="N7" s="24" t="s">
        <v>102</v>
      </c>
      <c r="O7" s="24">
        <v>53.65</v>
      </c>
      <c r="P7" s="24">
        <v>49.25</v>
      </c>
      <c r="Q7" s="24">
        <v>89.13</v>
      </c>
      <c r="R7" s="24">
        <v>4400</v>
      </c>
      <c r="S7" s="24">
        <v>50024</v>
      </c>
      <c r="T7" s="24">
        <v>246.71</v>
      </c>
      <c r="U7" s="24">
        <v>202.76</v>
      </c>
      <c r="V7" s="24">
        <v>24503</v>
      </c>
      <c r="W7" s="24">
        <v>6.08</v>
      </c>
      <c r="X7" s="24">
        <v>4030.1</v>
      </c>
      <c r="Y7" s="24">
        <v>109.35</v>
      </c>
      <c r="Z7" s="24">
        <v>110.34</v>
      </c>
      <c r="AA7" s="24">
        <v>113.99</v>
      </c>
      <c r="AB7" s="24">
        <v>105.09</v>
      </c>
      <c r="AC7" s="24">
        <v>113.81</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37.32</v>
      </c>
      <c r="AV7" s="24">
        <v>46.05</v>
      </c>
      <c r="AW7" s="24">
        <v>42.51</v>
      </c>
      <c r="AX7" s="24">
        <v>39.68</v>
      </c>
      <c r="AY7" s="24">
        <v>49.47</v>
      </c>
      <c r="AZ7" s="24">
        <v>40.67</v>
      </c>
      <c r="BA7" s="24">
        <v>47.7</v>
      </c>
      <c r="BB7" s="24">
        <v>50.59</v>
      </c>
      <c r="BC7" s="24">
        <v>62.37</v>
      </c>
      <c r="BD7" s="24">
        <v>63.88</v>
      </c>
      <c r="BE7" s="24">
        <v>82.75</v>
      </c>
      <c r="BF7" s="24">
        <v>193.15</v>
      </c>
      <c r="BG7" s="24">
        <v>287.7</v>
      </c>
      <c r="BH7" s="24">
        <v>310.52999999999997</v>
      </c>
      <c r="BI7" s="24">
        <v>494.89</v>
      </c>
      <c r="BJ7" s="24">
        <v>576.16</v>
      </c>
      <c r="BK7" s="24">
        <v>1050.51</v>
      </c>
      <c r="BL7" s="24">
        <v>1102.01</v>
      </c>
      <c r="BM7" s="24">
        <v>987.36</v>
      </c>
      <c r="BN7" s="24">
        <v>1042.77</v>
      </c>
      <c r="BO7" s="24">
        <v>943.46</v>
      </c>
      <c r="BP7" s="24">
        <v>602.55999999999995</v>
      </c>
      <c r="BQ7" s="24">
        <v>98.08</v>
      </c>
      <c r="BR7" s="24">
        <v>98.16</v>
      </c>
      <c r="BS7" s="24">
        <v>94.45</v>
      </c>
      <c r="BT7" s="24">
        <v>93.14</v>
      </c>
      <c r="BU7" s="24">
        <v>95.24</v>
      </c>
      <c r="BV7" s="24">
        <v>82.65</v>
      </c>
      <c r="BW7" s="24">
        <v>82.55</v>
      </c>
      <c r="BX7" s="24">
        <v>83.55</v>
      </c>
      <c r="BY7" s="24">
        <v>84.48</v>
      </c>
      <c r="BZ7" s="24">
        <v>79.22</v>
      </c>
      <c r="CA7" s="24">
        <v>97.94</v>
      </c>
      <c r="CB7" s="24">
        <v>193.02</v>
      </c>
      <c r="CC7" s="24">
        <v>194.87</v>
      </c>
      <c r="CD7" s="24">
        <v>202.75</v>
      </c>
      <c r="CE7" s="24">
        <v>206.41</v>
      </c>
      <c r="CF7" s="24">
        <v>217.55</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98.55</v>
      </c>
      <c r="CY7" s="24">
        <v>74.39</v>
      </c>
      <c r="CZ7" s="24">
        <v>78.22</v>
      </c>
      <c r="DA7" s="24">
        <v>78.77</v>
      </c>
      <c r="DB7" s="24">
        <v>80.08</v>
      </c>
      <c r="DC7" s="24">
        <v>82.08</v>
      </c>
      <c r="DD7" s="24">
        <v>81.34</v>
      </c>
      <c r="DE7" s="24">
        <v>81.14</v>
      </c>
      <c r="DF7" s="24">
        <v>79.7</v>
      </c>
      <c r="DG7" s="24">
        <v>79</v>
      </c>
      <c r="DH7" s="24">
        <v>96</v>
      </c>
      <c r="DI7" s="24">
        <v>7.94</v>
      </c>
      <c r="DJ7" s="24">
        <v>9.68</v>
      </c>
      <c r="DK7" s="24">
        <v>11.46</v>
      </c>
      <c r="DL7" s="24">
        <v>13.13</v>
      </c>
      <c r="DM7" s="24">
        <v>14.78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大内田 知栄子</cp:lastModifiedBy>
  <dcterms:created xsi:type="dcterms:W3CDTF">2025-12-23T06:05:33Z</dcterms:created>
  <dcterms:modified xsi:type="dcterms:W3CDTF">2026-01-30T01:10:38Z</dcterms:modified>
  <cp:category/>
</cp:coreProperties>
</file>