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hnsv314\014上下水道課\令和7年度（2025年度）\01_総括\04_一般調査・報告\103_福岡県行財政支援課\R8.1.19_公営企業に係る経営比較分析表（令和６年度決算）の分析等について\【経営比較分析表】2024_402281_46_1718\"/>
    </mc:Choice>
  </mc:AlternateContent>
  <xr:revisionPtr revIDLastSave="0" documentId="13_ncr:1_{2A3243CE-5469-4FFD-9589-074CBCDFE770}" xr6:coauthVersionLast="47" xr6:coauthVersionMax="47" xr10:uidLastSave="{00000000-0000-0000-0000-000000000000}"/>
  <workbookProtection workbookAlgorithmName="SHA-512" workbookHashValue="Sa8UaGBsraoSkPzzgE3pdqqcmP/pk1Z56i6U/uvhW5vIjR5IPay9nMOqObbdLWrhLXgjgMycLolBIRIQ1K6Vfg==" workbookSaltValue="iD9MXKz1/DFYrvyD5h579Q==" workbookSpinCount="100000" lockStructure="1"/>
  <bookViews>
    <workbookView xWindow="28680" yWindow="-120" windowWidth="19440" windowHeight="1488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K85" i="4"/>
  <c r="I85" i="4"/>
  <c r="F85" i="4"/>
  <c r="E85" i="4"/>
  <c r="AL10" i="4"/>
  <c r="I10" i="4"/>
</calcChain>
</file>

<file path=xl/sharedStrings.xml><?xml version="1.0" encoding="utf-8"?>
<sst xmlns="http://schemas.openxmlformats.org/spreadsheetml/2006/main" count="231" uniqueCount="118">
  <si>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</si>
  <si>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</si>
  <si>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</si>
  <si>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</si>
  <si>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</si>
  <si>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</si>
  <si>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</si>
  <si>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</si>
  <si>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</si>
  <si>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</si>
  <si>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</si>
  <si>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</si>
  <si>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</si>
  <si>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</si>
  <si>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</si>
  <si>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</si>
  <si>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</si>
  <si>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</si>
  <si>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</si>
  <si>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</si>
  <si>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</si>
  <si>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</si>
  <si>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</si>
  <si>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</si>
  <si>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</si>
  <si>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</si>
  <si>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</si>
  <si>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</si>
  <si>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</si>
  <si>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</si>
  <si>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</si>
  <si>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</si>
  <si>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</si>
  <si>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</si>
  <si>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</si>
  <si>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</si>
  <si>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</si>
  <si>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</si>
  <si>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</si>
  <si>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</si>
  <si>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</si>
  <si>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</si>
  <si>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</si>
  <si>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</si>
  <si>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</si>
  <si>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</si>
  <si>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</si>
  <si>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</si>
  <si>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</si>
  <si>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</si>
  <si>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</si>
  <si>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</si>
  <si>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</si>
  <si>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</si>
  <si>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</si>
  <si>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</si>
  <si>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</si>
  <si>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</si>
  <si>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</si>
  <si>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</si>
  <si>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</si>
  <si>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</si>
  <si>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</si>
  <si>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</si>
  <si>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</si>
  <si>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</si>
  <si>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</si>
  <si>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</si>
  <si>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</si>
  <si>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</si>
  <si>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</si>
  <si>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</si>
  <si>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</si>
  <si>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</si>
  <si>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</si>
  <si>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</si>
  <si>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</si>
  <si>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</si>
  <si>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</si>
  <si>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</si>
  <si>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</si>
  <si>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</si>
  <si>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</si>
  <si>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</si>
  <si>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</si>
  <si>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</si>
  <si>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</si>
  <si>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</si>
  <si>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</si>
  <si>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</si>
  <si>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</si>
  <si>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</si>
  <si>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</si>
  <si>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</si>
  <si>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</si>
  <si>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</si>
  <si>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朝倉市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</si>
  <si>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</si>
  <si>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</si>
  <si>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</si>
  <si>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</si>
  <si>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</si>
  <si>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</si>
  <si>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</si>
  <si>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</si>
  <si>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</si>
  <si>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</si>
  <si>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</si>
  <si>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</si>
  <si>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</si>
  <si>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</si>
  <si>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</si>
  <si>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</si>
  <si>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</si>
  <si>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</si>
  <si>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経常収支比率は100％を超えているものの、経費回収率は100%を下回っており、汚水処理原価を使用料で回収できていない状況です。また、汚水処理原価は類似団体平均値よりも低い水準にあるものの、物価上昇に伴う維持管理費の増加等のより増加傾向にあります。安定した事業継続のために、収益増加や費用削減などの経営改善や使用料改定等を検討する必要があります。</t>
    <phoneticPr fontId="4"/>
  </si>
  <si>
    <t>・平成10年度に一部供用を開始した比較的新しい施設であるものの、機械・電気設備等の設備を中心に老朽化が進んできています。計画的な更新投資の必要があります。
・管渠老朽化率はゼロで、老朽化はさほど進行していないため、当面は管渠更新の予定はありません。</t>
    <phoneticPr fontId="4"/>
  </si>
  <si>
    <t>・経常収支は現時点において黒字ですが、将来的には人口減少により使用料収入の増加が見込めない一方、物価上昇等により汚水処理に係る費用は増加することが見込まれ、中長期的に収益的収支の赤字が危惧されますので、適正な使用料となるよう使用料改定について検討します。
・現状、管渠については老朽化が進んでいないために経営の負担とはなっていないものの、処理場やマンホールポンプ等の施設や設備は耐用年数を経過している資産も少なくないことから、ストックマネジメント計画を策定し、計画的に設備の更新を行っています。将来にわたり下水道サービスの提供を安定的に継続するため、改築(更新・長寿命化)費用増加が重要課題となることが見込まれており、中長期的な視野で事業運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</si>
</sst>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866-46A7-AA56-4D896912C4A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5866-46A7-AA56-4D896912C4A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58.67</c:v>
                </c:pt>
                <c:pt idx="1">
                  <c:v>57</c:v>
                </c:pt>
                <c:pt idx="2">
                  <c:v>56.77</c:v>
                </c:pt>
                <c:pt idx="3">
                  <c:v>55.67</c:v>
                </c:pt>
                <c:pt idx="4">
                  <c:v>55.54</c:v>
                </c:pt>
              </c:numCache>
            </c:numRef>
          </c:val>
          <c:extLst>
            <c:ext xmlns:c16="http://schemas.microsoft.com/office/drawing/2014/chart" uri="{C3380CC4-5D6E-409C-BE32-E72D297353CC}">
              <c16:uniqueId val="{00000000-F75F-488B-8F18-40D6960A458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F75F-488B-8F18-40D6960A458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81.77</c:v>
                </c:pt>
                <c:pt idx="1">
                  <c:v>90.06</c:v>
                </c:pt>
                <c:pt idx="2">
                  <c:v>91.18</c:v>
                </c:pt>
                <c:pt idx="3">
                  <c:v>91.58</c:v>
                </c:pt>
                <c:pt idx="4">
                  <c:v>92.08</c:v>
                </c:pt>
              </c:numCache>
            </c:numRef>
          </c:val>
          <c:extLst>
            <c:ext xmlns:c16="http://schemas.microsoft.com/office/drawing/2014/chart" uri="{C3380CC4-5D6E-409C-BE32-E72D297353CC}">
              <c16:uniqueId val="{00000000-AEA8-4EF0-96C8-A0832D887B7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AEA8-4EF0-96C8-A0832D887B7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117.13</c:v>
                </c:pt>
                <c:pt idx="1">
                  <c:v>124.97</c:v>
                </c:pt>
                <c:pt idx="2">
                  <c:v>131</c:v>
                </c:pt>
                <c:pt idx="3">
                  <c:v>125.35</c:v>
                </c:pt>
                <c:pt idx="4">
                  <c:v>121.31</c:v>
                </c:pt>
              </c:numCache>
            </c:numRef>
          </c:val>
          <c:extLst>
            <c:ext xmlns:c16="http://schemas.microsoft.com/office/drawing/2014/chart" uri="{C3380CC4-5D6E-409C-BE32-E72D297353CC}">
              <c16:uniqueId val="{00000000-E6D3-4121-AB90-527567C65EC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E6D3-4121-AB90-527567C65EC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14.23</c:v>
                </c:pt>
                <c:pt idx="1">
                  <c:v>17.260000000000002</c:v>
                </c:pt>
                <c:pt idx="2">
                  <c:v>20.27</c:v>
                </c:pt>
                <c:pt idx="3">
                  <c:v>22.16</c:v>
                </c:pt>
                <c:pt idx="4">
                  <c:v>24.25</c:v>
                </c:pt>
              </c:numCache>
            </c:numRef>
          </c:val>
          <c:extLst>
            <c:ext xmlns:c16="http://schemas.microsoft.com/office/drawing/2014/chart" uri="{C3380CC4-5D6E-409C-BE32-E72D297353CC}">
              <c16:uniqueId val="{00000000-5121-4A5B-B145-54BD42E11AD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5121-4A5B-B145-54BD42E11AD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72-451C-8964-01063AC7FC6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FA72-451C-8964-01063AC7FC6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C9-4264-B4EA-D185BF9F9665}"/>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1AC9-4264-B4EA-D185BF9F9665}"/>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20.75</c:v>
                </c:pt>
                <c:pt idx="1">
                  <c:v>28.4</c:v>
                </c:pt>
                <c:pt idx="2">
                  <c:v>39.049999999999997</c:v>
                </c:pt>
                <c:pt idx="3">
                  <c:v>61.06</c:v>
                </c:pt>
                <c:pt idx="4">
                  <c:v>61.49</c:v>
                </c:pt>
              </c:numCache>
            </c:numRef>
          </c:val>
          <c:extLst>
            <c:ext xmlns:c16="http://schemas.microsoft.com/office/drawing/2014/chart" uri="{C3380CC4-5D6E-409C-BE32-E72D297353CC}">
              <c16:uniqueId val="{00000000-767F-4CA7-B27E-F9BCBCFE01D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767F-4CA7-B27E-F9BCBCFE01D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formatCode="#,##0.00;&quot;△&quot;#,##0.00;&quot;-&quot;">
                  <c:v>312.74</c:v>
                </c:pt>
                <c:pt idx="4" formatCode="#,##0.00;&quot;△&quot;#,##0.00;&quot;-&quot;">
                  <c:v>357.29</c:v>
                </c:pt>
              </c:numCache>
            </c:numRef>
          </c:val>
          <c:extLst>
            <c:ext xmlns:c16="http://schemas.microsoft.com/office/drawing/2014/chart" uri="{C3380CC4-5D6E-409C-BE32-E72D297353CC}">
              <c16:uniqueId val="{00000000-504D-4E28-ADF9-C00FCCDBDFF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504D-4E28-ADF9-C00FCCDBDFF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93.84</c:v>
                </c:pt>
                <c:pt idx="1">
                  <c:v>96.9</c:v>
                </c:pt>
                <c:pt idx="2">
                  <c:v>80.94</c:v>
                </c:pt>
                <c:pt idx="3">
                  <c:v>89.18</c:v>
                </c:pt>
                <c:pt idx="4">
                  <c:v>75.12</c:v>
                </c:pt>
              </c:numCache>
            </c:numRef>
          </c:val>
          <c:extLst>
            <c:ext xmlns:c16="http://schemas.microsoft.com/office/drawing/2014/chart" uri="{C3380CC4-5D6E-409C-BE32-E72D297353CC}">
              <c16:uniqueId val="{00000000-575E-49E0-AC0C-9C9A4DBB5F6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575E-49E0-AC0C-9C9A4DBB5F6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228.95</c:v>
                </c:pt>
                <c:pt idx="1">
                  <c:v>223.61</c:v>
                </c:pt>
                <c:pt idx="2">
                  <c:v>266.5</c:v>
                </c:pt>
                <c:pt idx="3">
                  <c:v>242.54</c:v>
                </c:pt>
                <c:pt idx="4">
                  <c:v>291.98</c:v>
                </c:pt>
              </c:numCache>
            </c:numRef>
          </c:val>
          <c:extLst>
            <c:ext xmlns:c16="http://schemas.microsoft.com/office/drawing/2014/chart" uri="{C3380CC4-5D6E-409C-BE32-E72D297353CC}">
              <c16:uniqueId val="{00000000-5482-4EC2-A72D-DF4AB856F3B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5482-4EC2-A72D-DF4AB856F3B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42" zoomScaleNormal="100" workbookViewId="0">
      <selection activeCell="BL47" sqref="BL47:BZ63"/>
    </sheetView>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29" t="str">
        <f>データ!H6</f>
        <v>福岡県　朝倉市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5">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50024</v>
      </c>
      <c r="AM8" s="36"/>
      <c r="AN8" s="36"/>
      <c r="AO8" s="36"/>
      <c r="AP8" s="36"/>
      <c r="AQ8" s="36"/>
      <c r="AR8" s="36"/>
      <c r="AS8" s="36"/>
      <c r="AT8" s="37">
        <f>データ!T6</f>
        <v>246.71</v>
      </c>
      <c r="AU8" s="37"/>
      <c r="AV8" s="37"/>
      <c r="AW8" s="37"/>
      <c r="AX8" s="37"/>
      <c r="AY8" s="37"/>
      <c r="AZ8" s="37"/>
      <c r="BA8" s="37"/>
      <c r="BB8" s="37">
        <f>データ!U6</f>
        <v>202.76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5">
      <c r="A10" s="2"/>
      <c r="B10" s="37" t="str">
        <f>データ!N6</f>
        <v>-</v>
      </c>
      <c r="C10" s="37"/>
      <c r="D10" s="37"/>
      <c r="E10" s="37"/>
      <c r="F10" s="37"/>
      <c r="G10" s="37"/>
      <c r="H10" s="37"/>
      <c r="I10" s="37">
        <f>データ!O6</f>
        <v>70.459999999999994</v>
      </c>
      <c r="J10" s="37"/>
      <c r="K10" s="37"/>
      <c r="L10" s="37"/>
      <c r="M10" s="37"/>
      <c r="N10" s="37"/>
      <c r="O10" s="37"/>
      <c r="P10" s="37">
        <f>データ!P6</f>
        <v>11.83</v>
      </c>
      <c r="Q10" s="37"/>
      <c r="R10" s="37"/>
      <c r="S10" s="37"/>
      <c r="T10" s="37"/>
      <c r="U10" s="37"/>
      <c r="V10" s="37"/>
      <c r="W10" s="37">
        <f>データ!Q6</f>
        <v>62.07</v>
      </c>
      <c r="X10" s="37"/>
      <c r="Y10" s="37"/>
      <c r="Z10" s="37"/>
      <c r="AA10" s="37"/>
      <c r="AB10" s="37"/>
      <c r="AC10" s="37"/>
      <c r="AD10" s="36">
        <f>データ!R6</f>
        <v>4400</v>
      </c>
      <c r="AE10" s="36"/>
      <c r="AF10" s="36"/>
      <c r="AG10" s="36"/>
      <c r="AH10" s="36"/>
      <c r="AI10" s="36"/>
      <c r="AJ10" s="36"/>
      <c r="AK10" s="2"/>
      <c r="AL10" s="36">
        <f>データ!V6</f>
        <v>5884</v>
      </c>
      <c r="AM10" s="36"/>
      <c r="AN10" s="36"/>
      <c r="AO10" s="36"/>
      <c r="AP10" s="36"/>
      <c r="AQ10" s="36"/>
      <c r="AR10" s="36"/>
      <c r="AS10" s="36"/>
      <c r="AT10" s="37">
        <f>データ!W6</f>
        <v>3</v>
      </c>
      <c r="AU10" s="37"/>
      <c r="AV10" s="37"/>
      <c r="AW10" s="37"/>
      <c r="AX10" s="37"/>
      <c r="AY10" s="37"/>
      <c r="AZ10" s="37"/>
      <c r="BA10" s="37"/>
      <c r="BB10" s="37">
        <f>データ!X6</f>
        <v>1961.33</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Kjdx4ddQL5RklLBbw8mK/M+LDXDhG6myUWvap3fhCCf6Tcwqqf9jrzrtD9qe84LfaqDxQXoDMlN0ivDBdrQHMw==" saltValue="OYjIvdkMHDQpCp70uNl2V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2024</v>
      </c>
      <c r="C6" s="19">
        <f t="shared" ref="C6:X6" si="3">C7</f>
        <v>402281</v>
      </c>
      <c r="D6" s="19">
        <f t="shared" si="3"/>
        <v>46</v>
      </c>
      <c r="E6" s="19">
        <f t="shared" si="3"/>
        <v>17</v>
      </c>
      <c r="F6" s="19">
        <f t="shared" si="3"/>
        <v>5</v>
      </c>
      <c r="G6" s="19">
        <f t="shared" si="3"/>
        <v>0</v>
      </c>
      <c r="H6" s="19" t="str">
        <f t="shared" si="3"/>
        <v>福岡県　朝倉市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70.459999999999994</v>
      </c>
      <c r="P6" s="20">
        <f t="shared" si="3"/>
        <v>11.83</v>
      </c>
      <c r="Q6" s="20">
        <f t="shared" si="3"/>
        <v>62.07</v>
      </c>
      <c r="R6" s="20">
        <f t="shared" si="3"/>
        <v>4400</v>
      </c>
      <c r="S6" s="20">
        <f t="shared" si="3"/>
        <v>50024</v>
      </c>
      <c r="T6" s="20">
        <f t="shared" si="3"/>
        <v>246.71</v>
      </c>
      <c r="U6" s="20">
        <f t="shared" si="3"/>
        <v>202.76</v>
      </c>
      <c r="V6" s="20">
        <f t="shared" si="3"/>
        <v>5884</v>
      </c>
      <c r="W6" s="20">
        <f t="shared" si="3"/>
        <v>3</v>
      </c>
      <c r="X6" s="20">
        <f t="shared" si="3"/>
        <v>1961.33</v>
      </c>
      <c r="Y6" s="21">
        <f>IF(Y7="",NA(),Y7)</f>
        <v>117.13</v>
      </c>
      <c r="Z6" s="21">
        <f t="shared" ref="Z6:AH6" si="4">IF(Z7="",NA(),Z7)</f>
        <v>124.97</v>
      </c>
      <c r="AA6" s="21">
        <f t="shared" si="4"/>
        <v>131</v>
      </c>
      <c r="AB6" s="21">
        <f t="shared" si="4"/>
        <v>125.35</v>
      </c>
      <c r="AC6" s="21">
        <f t="shared" si="4"/>
        <v>121.31</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20.75</v>
      </c>
      <c r="AV6" s="21">
        <f t="shared" ref="AV6:BD6" si="6">IF(AV7="",NA(),AV7)</f>
        <v>28.4</v>
      </c>
      <c r="AW6" s="21">
        <f t="shared" si="6"/>
        <v>39.049999999999997</v>
      </c>
      <c r="AX6" s="21">
        <f t="shared" si="6"/>
        <v>61.06</v>
      </c>
      <c r="AY6" s="21">
        <f t="shared" si="6"/>
        <v>61.49</v>
      </c>
      <c r="AZ6" s="21">
        <f t="shared" si="6"/>
        <v>29.13</v>
      </c>
      <c r="BA6" s="21">
        <f t="shared" si="6"/>
        <v>35.69</v>
      </c>
      <c r="BB6" s="21">
        <f t="shared" si="6"/>
        <v>38.4</v>
      </c>
      <c r="BC6" s="21">
        <f t="shared" si="6"/>
        <v>44.04</v>
      </c>
      <c r="BD6" s="21">
        <f t="shared" si="6"/>
        <v>58.25</v>
      </c>
      <c r="BE6" s="20" t="str">
        <f>IF(BE7="","",IF(BE7="-","【-】","【"&amp;SUBSTITUTE(TEXT(BE7,"#,##0.00"),"-","△")&amp;"】"))</f>
        <v>【47.19】</v>
      </c>
      <c r="BF6" s="20">
        <f>IF(BF7="",NA(),BF7)</f>
        <v>0</v>
      </c>
      <c r="BG6" s="20">
        <f t="shared" ref="BG6:BO6" si="7">IF(BG7="",NA(),BG7)</f>
        <v>0</v>
      </c>
      <c r="BH6" s="20">
        <f t="shared" si="7"/>
        <v>0</v>
      </c>
      <c r="BI6" s="21">
        <f t="shared" si="7"/>
        <v>312.74</v>
      </c>
      <c r="BJ6" s="21">
        <f t="shared" si="7"/>
        <v>357.29</v>
      </c>
      <c r="BK6" s="21">
        <f t="shared" si="7"/>
        <v>867.83</v>
      </c>
      <c r="BL6" s="21">
        <f t="shared" si="7"/>
        <v>791.76</v>
      </c>
      <c r="BM6" s="21">
        <f t="shared" si="7"/>
        <v>900.82</v>
      </c>
      <c r="BN6" s="21">
        <f t="shared" si="7"/>
        <v>839.21</v>
      </c>
      <c r="BO6" s="21">
        <f t="shared" si="7"/>
        <v>791.46</v>
      </c>
      <c r="BP6" s="20" t="str">
        <f>IF(BP7="","",IF(BP7="-","【-】","【"&amp;SUBSTITUTE(TEXT(BP7,"#,##0.00"),"-","△")&amp;"】"))</f>
        <v>【798.10】</v>
      </c>
      <c r="BQ6" s="21">
        <f>IF(BQ7="",NA(),BQ7)</f>
        <v>93.84</v>
      </c>
      <c r="BR6" s="21">
        <f t="shared" ref="BR6:BZ6" si="8">IF(BR7="",NA(),BR7)</f>
        <v>96.9</v>
      </c>
      <c r="BS6" s="21">
        <f t="shared" si="8"/>
        <v>80.94</v>
      </c>
      <c r="BT6" s="21">
        <f t="shared" si="8"/>
        <v>89.18</v>
      </c>
      <c r="BU6" s="21">
        <f t="shared" si="8"/>
        <v>75.12</v>
      </c>
      <c r="BV6" s="21">
        <f t="shared" si="8"/>
        <v>57.08</v>
      </c>
      <c r="BW6" s="21">
        <f t="shared" si="8"/>
        <v>56.26</v>
      </c>
      <c r="BX6" s="21">
        <f t="shared" si="8"/>
        <v>52.94</v>
      </c>
      <c r="BY6" s="21">
        <f t="shared" si="8"/>
        <v>52.05</v>
      </c>
      <c r="BZ6" s="21">
        <f t="shared" si="8"/>
        <v>47.96</v>
      </c>
      <c r="CA6" s="20" t="str">
        <f>IF(CA7="","",IF(CA7="-","【-】","【"&amp;SUBSTITUTE(TEXT(CA7,"#,##0.00"),"-","△")&amp;"】"))</f>
        <v>【54.51】</v>
      </c>
      <c r="CB6" s="21">
        <f>IF(CB7="",NA(),CB7)</f>
        <v>228.95</v>
      </c>
      <c r="CC6" s="21">
        <f t="shared" ref="CC6:CK6" si="9">IF(CC7="",NA(),CC7)</f>
        <v>223.61</v>
      </c>
      <c r="CD6" s="21">
        <f t="shared" si="9"/>
        <v>266.5</v>
      </c>
      <c r="CE6" s="21">
        <f t="shared" si="9"/>
        <v>242.54</v>
      </c>
      <c r="CF6" s="21">
        <f t="shared" si="9"/>
        <v>291.98</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58.67</v>
      </c>
      <c r="CN6" s="21">
        <f t="shared" ref="CN6:CV6" si="10">IF(CN7="",NA(),CN7)</f>
        <v>57</v>
      </c>
      <c r="CO6" s="21">
        <f t="shared" si="10"/>
        <v>56.77</v>
      </c>
      <c r="CP6" s="21">
        <f t="shared" si="10"/>
        <v>55.67</v>
      </c>
      <c r="CQ6" s="21">
        <f t="shared" si="10"/>
        <v>55.54</v>
      </c>
      <c r="CR6" s="21">
        <f t="shared" si="10"/>
        <v>54.83</v>
      </c>
      <c r="CS6" s="21">
        <f t="shared" si="10"/>
        <v>66.53</v>
      </c>
      <c r="CT6" s="21">
        <f t="shared" si="10"/>
        <v>52.35</v>
      </c>
      <c r="CU6" s="21">
        <f t="shared" si="10"/>
        <v>46.25</v>
      </c>
      <c r="CV6" s="21">
        <f t="shared" si="10"/>
        <v>45.32</v>
      </c>
      <c r="CW6" s="20" t="str">
        <f>IF(CW7="","",IF(CW7="-","【-】","【"&amp;SUBSTITUTE(TEXT(CW7,"#,##0.00"),"-","△")&amp;"】"))</f>
        <v>【49.92】</v>
      </c>
      <c r="CX6" s="21">
        <f>IF(CX7="",NA(),CX7)</f>
        <v>81.77</v>
      </c>
      <c r="CY6" s="21">
        <f t="shared" ref="CY6:DG6" si="11">IF(CY7="",NA(),CY7)</f>
        <v>90.06</v>
      </c>
      <c r="CZ6" s="21">
        <f t="shared" si="11"/>
        <v>91.18</v>
      </c>
      <c r="DA6" s="21">
        <f t="shared" si="11"/>
        <v>91.58</v>
      </c>
      <c r="DB6" s="21">
        <f t="shared" si="11"/>
        <v>92.08</v>
      </c>
      <c r="DC6" s="21">
        <f t="shared" si="11"/>
        <v>84.7</v>
      </c>
      <c r="DD6" s="21">
        <f t="shared" si="11"/>
        <v>84.67</v>
      </c>
      <c r="DE6" s="21">
        <f t="shared" si="11"/>
        <v>84.39</v>
      </c>
      <c r="DF6" s="21">
        <f t="shared" si="11"/>
        <v>83.96</v>
      </c>
      <c r="DG6" s="21">
        <f t="shared" si="11"/>
        <v>83.54</v>
      </c>
      <c r="DH6" s="20" t="str">
        <f>IF(DH7="","",IF(DH7="-","【-】","【"&amp;SUBSTITUTE(TEXT(DH7,"#,##0.00"),"-","△")&amp;"】"))</f>
        <v>【87.80】</v>
      </c>
      <c r="DI6" s="21">
        <f>IF(DI7="",NA(),DI7)</f>
        <v>14.23</v>
      </c>
      <c r="DJ6" s="21">
        <f t="shared" ref="DJ6:DR6" si="12">IF(DJ7="",NA(),DJ7)</f>
        <v>17.260000000000002</v>
      </c>
      <c r="DK6" s="21">
        <f t="shared" si="12"/>
        <v>20.27</v>
      </c>
      <c r="DL6" s="21">
        <f t="shared" si="12"/>
        <v>22.16</v>
      </c>
      <c r="DM6" s="21">
        <f t="shared" si="12"/>
        <v>24.25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5">
      <c r="A7" s="14"/>
      <c r="B7" s="23">
        <v>2024</v>
      </c>
      <c r="C7" s="23">
        <v>402281</v>
      </c>
      <c r="D7" s="23">
        <v>46</v>
      </c>
      <c r="E7" s="23">
        <v>17</v>
      </c>
      <c r="F7" s="23">
        <v>5</v>
      </c>
      <c r="G7" s="23">
        <v>0</v>
      </c>
      <c r="H7" s="23" t="s">
        <v>96</v>
      </c>
      <c r="I7" s="23" t="s">
        <v>97</v>
      </c>
      <c r="J7" s="23" t="s">
        <v>98</v>
      </c>
      <c r="K7" s="23" t="s">
        <v>99</v>
      </c>
      <c r="L7" s="23" t="s">
        <v>100</v>
      </c>
      <c r="M7" s="23" t="s">
        <v>101</v>
      </c>
      <c r="N7" s="24" t="s">
        <v>102</v>
      </c>
      <c r="O7" s="24">
        <v>70.459999999999994</v>
      </c>
      <c r="P7" s="24">
        <v>11.83</v>
      </c>
      <c r="Q7" s="24">
        <v>62.07</v>
      </c>
      <c r="R7" s="24">
        <v>4400</v>
      </c>
      <c r="S7" s="24">
        <v>50024</v>
      </c>
      <c r="T7" s="24">
        <v>246.71</v>
      </c>
      <c r="U7" s="24">
        <v>202.76</v>
      </c>
      <c r="V7" s="24">
        <v>5884</v>
      </c>
      <c r="W7" s="24">
        <v>3</v>
      </c>
      <c r="X7" s="24">
        <v>1961.33</v>
      </c>
      <c r="Y7" s="24">
        <v>117.13</v>
      </c>
      <c r="Z7" s="24">
        <v>124.97</v>
      </c>
      <c r="AA7" s="24">
        <v>131</v>
      </c>
      <c r="AB7" s="24">
        <v>125.35</v>
      </c>
      <c r="AC7" s="24">
        <v>121.31</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20.75</v>
      </c>
      <c r="AV7" s="24">
        <v>28.4</v>
      </c>
      <c r="AW7" s="24">
        <v>39.049999999999997</v>
      </c>
      <c r="AX7" s="24">
        <v>61.06</v>
      </c>
      <c r="AY7" s="24">
        <v>61.49</v>
      </c>
      <c r="AZ7" s="24">
        <v>29.13</v>
      </c>
      <c r="BA7" s="24">
        <v>35.69</v>
      </c>
      <c r="BB7" s="24">
        <v>38.4</v>
      </c>
      <c r="BC7" s="24">
        <v>44.04</v>
      </c>
      <c r="BD7" s="24">
        <v>58.25</v>
      </c>
      <c r="BE7" s="24">
        <v>47.19</v>
      </c>
      <c r="BF7" s="24">
        <v>0</v>
      </c>
      <c r="BG7" s="24">
        <v>0</v>
      </c>
      <c r="BH7" s="24">
        <v>0</v>
      </c>
      <c r="BI7" s="24">
        <v>312.74</v>
      </c>
      <c r="BJ7" s="24">
        <v>357.29</v>
      </c>
      <c r="BK7" s="24">
        <v>867.83</v>
      </c>
      <c r="BL7" s="24">
        <v>791.76</v>
      </c>
      <c r="BM7" s="24">
        <v>900.82</v>
      </c>
      <c r="BN7" s="24">
        <v>839.21</v>
      </c>
      <c r="BO7" s="24">
        <v>791.46</v>
      </c>
      <c r="BP7" s="24">
        <v>798.1</v>
      </c>
      <c r="BQ7" s="24">
        <v>93.84</v>
      </c>
      <c r="BR7" s="24">
        <v>96.9</v>
      </c>
      <c r="BS7" s="24">
        <v>80.94</v>
      </c>
      <c r="BT7" s="24">
        <v>89.18</v>
      </c>
      <c r="BU7" s="24">
        <v>75.12</v>
      </c>
      <c r="BV7" s="24">
        <v>57.08</v>
      </c>
      <c r="BW7" s="24">
        <v>56.26</v>
      </c>
      <c r="BX7" s="24">
        <v>52.94</v>
      </c>
      <c r="BY7" s="24">
        <v>52.05</v>
      </c>
      <c r="BZ7" s="24">
        <v>47.96</v>
      </c>
      <c r="CA7" s="24">
        <v>54.51</v>
      </c>
      <c r="CB7" s="24">
        <v>228.95</v>
      </c>
      <c r="CC7" s="24">
        <v>223.61</v>
      </c>
      <c r="CD7" s="24">
        <v>266.5</v>
      </c>
      <c r="CE7" s="24">
        <v>242.54</v>
      </c>
      <c r="CF7" s="24">
        <v>291.98</v>
      </c>
      <c r="CG7" s="24">
        <v>274.99</v>
      </c>
      <c r="CH7" s="24">
        <v>282.08999999999997</v>
      </c>
      <c r="CI7" s="24">
        <v>303.27999999999997</v>
      </c>
      <c r="CJ7" s="24">
        <v>301.86</v>
      </c>
      <c r="CK7" s="24">
        <v>325.85000000000002</v>
      </c>
      <c r="CL7" s="24">
        <v>286.33</v>
      </c>
      <c r="CM7" s="24">
        <v>58.67</v>
      </c>
      <c r="CN7" s="24">
        <v>57</v>
      </c>
      <c r="CO7" s="24">
        <v>56.77</v>
      </c>
      <c r="CP7" s="24">
        <v>55.67</v>
      </c>
      <c r="CQ7" s="24">
        <v>55.54</v>
      </c>
      <c r="CR7" s="24">
        <v>54.83</v>
      </c>
      <c r="CS7" s="24">
        <v>66.53</v>
      </c>
      <c r="CT7" s="24">
        <v>52.35</v>
      </c>
      <c r="CU7" s="24">
        <v>46.25</v>
      </c>
      <c r="CV7" s="24">
        <v>45.32</v>
      </c>
      <c r="CW7" s="24">
        <v>49.92</v>
      </c>
      <c r="CX7" s="24">
        <v>81.77</v>
      </c>
      <c r="CY7" s="24">
        <v>90.06</v>
      </c>
      <c r="CZ7" s="24">
        <v>91.18</v>
      </c>
      <c r="DA7" s="24">
        <v>91.58</v>
      </c>
      <c r="DB7" s="24">
        <v>92.08</v>
      </c>
      <c r="DC7" s="24">
        <v>84.7</v>
      </c>
      <c r="DD7" s="24">
        <v>84.67</v>
      </c>
      <c r="DE7" s="24">
        <v>84.39</v>
      </c>
      <c r="DF7" s="24">
        <v>83.96</v>
      </c>
      <c r="DG7" s="24">
        <v>83.54</v>
      </c>
      <c r="DH7" s="24">
        <v>87.8</v>
      </c>
      <c r="DI7" s="24">
        <v>14.23</v>
      </c>
      <c r="DJ7" s="24">
        <v>17.260000000000002</v>
      </c>
      <c r="DK7" s="24">
        <v>20.27</v>
      </c>
      <c r="DL7" s="24">
        <v>22.16</v>
      </c>
      <c r="DM7" s="24">
        <v>24.25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大内田 知栄子</cp:lastModifiedBy>
  <dcterms:created xsi:type="dcterms:W3CDTF">2025-12-23T06:23:41Z</dcterms:created>
  <dcterms:modified xsi:type="dcterms:W3CDTF">2026-01-30T00:59:53Z</dcterms:modified>
  <cp:category/>
</cp:coreProperties>
</file>