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hnsv328\001総務部\009財政係\01.財政係\02.決算事務\02.R06年度\98.財政状況資料集\R8.4.1 令和６年度財政状況資料集について（確認依頼）\"/>
    </mc:Choice>
  </mc:AlternateContent>
  <xr:revisionPtr revIDLastSave="0" documentId="13_ncr:1_{3E9C935C-188A-447A-8F6B-6165F9062756}" xr6:coauthVersionLast="47" xr6:coauthVersionMax="47" xr10:uidLastSave="{00000000-0000-0000-0000-000000000000}"/>
  <bookViews>
    <workbookView xWindow="4845" yWindow="465" windowWidth="28800" windowHeight="147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C37" i="10"/>
  <c r="BE36" i="10"/>
  <c r="C36" i="10"/>
  <c r="BE35"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 r="AM36" i="10" s="1"/>
  <c r="AM37" i="10" s="1"/>
  <c r="BW34" i="10" l="1"/>
  <c r="BW35" i="10" s="1"/>
  <c r="BW36" i="10" s="1"/>
  <c r="BW37" i="10" s="1"/>
  <c r="BW38" i="10" s="1"/>
  <c r="BW39" i="10" s="1"/>
  <c r="BW40" i="10" s="1"/>
  <c r="BW41" i="10" s="1"/>
  <c r="BW42" i="10" s="1"/>
  <c r="BW43" i="10" s="1"/>
  <c r="CO34" i="10" l="1"/>
  <c r="CO35" i="10" s="1"/>
  <c r="CO36" i="10" s="1"/>
  <c r="CO37" i="10" s="1"/>
</calcChain>
</file>

<file path=xl/sharedStrings.xml><?xml version="1.0" encoding="utf-8"?>
<sst xmlns="http://schemas.openxmlformats.org/spreadsheetml/2006/main" count="1116" uniqueCount="571">
  <si>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</si>
  <si>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</si>
  <si>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</si>
  <si>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</si>
  <si>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</si>
  <si>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</si>
  <si>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</si>
  <si>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</si>
  <si>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</si>
  <si>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</si>
  <si>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</si>
  <si>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</si>
  <si>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</si>
  <si>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</si>
  <si>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</si>
  <si>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</si>
  <si>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</si>
  <si>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</si>
  <si>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</si>
  <si>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</si>
  <si>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</si>
  <si>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</si>
  <si>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</si>
  <si>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</si>
  <si>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</si>
  <si>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</si>
  <si>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</si>
  <si>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</si>
  <si>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</si>
  <si>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</si>
  <si>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</si>
  <si>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</si>
  <si>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</si>
  <si>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</si>
  <si>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</si>
  <si>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</si>
  <si>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</si>
  <si>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</si>
  <si>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</si>
  <si>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</si>
  <si>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</si>
  <si>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</si>
  <si>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</si>
  <si>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</si>
  <si>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</si>
  <si>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</si>
  <si>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</si>
  <si>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</si>
  <si>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</si>
  <si>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</si>
  <si>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</si>
  <si>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</si>
  <si>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</si>
  <si>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</si>
  <si>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</si>
  <si>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</si>
  <si>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</si>
  <si>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</si>
  <si>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</si>
  <si>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</si>
  <si>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</si>
  <si>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</si>
  <si>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</si>
  <si>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</si>
  <si>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</si>
  <si>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</si>
  <si>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</si>
  <si>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</si>
  <si>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</si>
  <si>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</si>
  <si>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</si>
  <si>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</si>
  <si>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</si>
  <si>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</si>
  <si>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</si>
  <si>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</si>
  <si>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</si>
  <si>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</si>
  <si>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</si>
  <si>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</si>
  <si>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</si>
  <si>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</si>
  <si>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</si>
  <si>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</si>
  <si>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</si>
  <si>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</si>
  <si>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</si>
  <si>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</si>
  <si>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</si>
  <si>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</si>
  <si>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</si>
  <si>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</si>
  <si>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</si>
  <si>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</si>
  <si>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朝倉市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</si>
  <si>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</si>
  <si>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</si>
  <si>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</si>
  <si>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</si>
  <si>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</si>
  <si>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</si>
  <si>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</si>
  <si>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</si>
  <si>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</si>
  <si>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</si>
  <si>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</si>
  <si>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</si>
  <si>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</si>
  <si>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</si>
  <si>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</si>
  <si>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</si>
  <si>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</si>
  <si>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</si>
  <si>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</si>
  <si>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</si>
  <si>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</si>
  <si>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</si>
  <si>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</si>
  <si>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</si>
  <si>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</si>
  <si>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</si>
  <si>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</si>
  <si>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</si>
  <si>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</si>
  <si>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</si>
  <si>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</si>
  <si>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</si>
  <si>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</si>
  <si>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</si>
  <si>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</si>
  <si>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</si>
  <si>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</si>
  <si>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</si>
  <si>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</si>
  <si>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</si>
  <si>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</si>
  <si>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</si>
  <si>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</si>
  <si>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</si>
  <si>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</si>
  <si>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</si>
  <si>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</si>
  <si>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</si>
  <si>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</si>
  <si>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</si>
  <si>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</si>
  <si>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</si>
  <si>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</si>
  <si>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</si>
  <si>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</si>
  <si>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</si>
  <si>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</si>
  <si>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</si>
  <si>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</si>
  <si>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</si>
  <si>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</si>
  <si>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</si>
  <si>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</si>
  <si>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</si>
  <si>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</si>
  <si>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</si>
  <si>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</si>
  <si>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</si>
  <si>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</si>
  <si>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</si>
  <si>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</si>
  <si>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</si>
  <si>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</si>
  <si>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</si>
  <si>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</si>
  <si>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</si>
  <si>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</si>
  <si>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</si>
  <si>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</si>
  <si>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</si>
  <si>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</si>
  <si>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</si>
  <si>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</si>
  <si>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</si>
  <si>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</si>
  <si>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</si>
  <si>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</si>
  <si>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</si>
  <si>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</si>
  <si>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</si>
  <si>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</si>
  <si>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</si>
  <si>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</si>
  <si>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</si>
  <si>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</si>
  <si>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</si>
  <si>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</si>
  <si>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</si>
  <si>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</si>
  <si>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</si>
  <si>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</si>
  <si>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</si>
  <si>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</si>
  <si>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</si>
  <si>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</si>
  <si>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</si>
  <si>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</si>
  <si>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</si>
  <si>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</si>
  <si>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福岡県朝倉市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</si>
  <si>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</si>
  <si>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</si>
  <si>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</si>
  <si>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</si>
  <si>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</si>
  <si>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</si>
  <si>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</si>
  <si>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</si>
  <si>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</si>
  <si>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</si>
  <si>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</si>
  <si>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</si>
  <si>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</si>
  <si>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</si>
  <si>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</si>
  <si>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</si>
  <si>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</si>
  <si>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</si>
  <si>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</si>
  <si>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</si>
  <si>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</si>
  <si>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</si>
  <si>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</si>
  <si>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</si>
  <si>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</si>
  <si>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</si>
  <si>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</si>
  <si>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</si>
  <si>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</si>
  <si>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</si>
  <si>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</si>
  <si>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</si>
  <si>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</si>
  <si>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</si>
  <si>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</si>
  <si>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</si>
  <si>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</si>
  <si>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</si>
  <si>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</si>
  <si>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</si>
  <si>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</si>
  <si>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</si>
  <si>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</si>
  <si>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</si>
  <si>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</si>
  <si>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</si>
  <si>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</si>
  <si>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</si>
  <si>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</si>
  <si>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</si>
  <si>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</si>
  <si>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</si>
  <si>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</si>
  <si>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</si>
  <si>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</si>
  <si>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</si>
  <si>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</si>
  <si>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</si>
  <si>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</si>
  <si>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</si>
  <si>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</si>
  <si>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</si>
  <si>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</si>
  <si>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</si>
  <si>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</si>
  <si>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</si>
  <si>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</si>
  <si>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</si>
  <si>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</si>
  <si>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</si>
  <si>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</si>
  <si>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</si>
  <si>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</si>
  <si>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</si>
  <si>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</si>
  <si>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</si>
  <si>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</si>
  <si>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</si>
  <si>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</si>
  <si>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</si>
  <si>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</si>
  <si>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</si>
  <si>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</si>
  <si>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</si>
  <si>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</si>
  <si>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</si>
  <si>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</si>
  <si>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</si>
  <si>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</si>
  <si>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</si>
  <si>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</si>
  <si>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</si>
  <si>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</si>
  <si>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</si>
  <si>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</si>
  <si>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</si>
  <si>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</si>
  <si>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</si>
  <si>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</si>
  <si>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</si>
  <si>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</si>
  <si>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</si>
  <si>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</si>
  <si>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</si>
  <si>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</si>
  <si>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</si>
  <si>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</si>
  <si>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</si>
  <si>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</si>
  <si>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</si>
  <si>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</si>
  <si>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</si>
  <si>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</si>
  <si>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</si>
  <si>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</si>
  <si>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</si>
  <si>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</si>
  <si>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</si>
  <si>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</si>
  <si>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</si>
  <si>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</si>
  <si>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</si>
  <si>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</si>
  <si>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その他</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</si>
  <si>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</si>
  <si>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</si>
  <si>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</si>
  <si>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</si>
  <si>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</si>
  <si>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</si>
  <si>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</si>
  <si>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</si>
  <si>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</si>
  <si>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</si>
  <si>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</si>
  <si>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</si>
  <si>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</si>
  <si>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</si>
  <si>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</si>
  <si>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</si>
  <si>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</si>
  <si>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</si>
  <si>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</si>
  <si>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</si>
  <si>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</si>
  <si>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</si>
  <si>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</si>
  <si>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</si>
  <si>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</si>
  <si>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福岡県朝倉市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</si>
  <si>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</si>
  <si>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</si>
  <si>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</si>
  <si>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</si>
  <si>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</si>
  <si>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</si>
  <si>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</si>
  <si>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</si>
  <si>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</si>
  <si>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</si>
  <si>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</si>
  <si>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</si>
  <si>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</si>
  <si>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</si>
  <si>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</si>
  <si>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</si>
  <si>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</si>
  <si>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</si>
  <si>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</si>
  <si>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</si>
  <si>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</si>
  <si>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</si>
  <si>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</si>
  <si>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</si>
  <si>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</si>
  <si>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</si>
  <si>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</si>
  <si>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</si>
  <si>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</si>
  <si>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</si>
  <si>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</si>
  <si>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</si>
  <si>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</si>
  <si>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</si>
  <si>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</si>
  <si>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</si>
  <si>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後期高齢者医療特別会計</t>
    <phoneticPr fontId="5"/>
  </si>
  <si>
    <t>水道事業会計</t>
    <phoneticPr fontId="5"/>
  </si>
  <si>
    <t>法適用企業</t>
    <phoneticPr fontId="5"/>
  </si>
  <si>
    <t>工業用水道事業会計</t>
    <phoneticPr fontId="5"/>
  </si>
  <si>
    <t>下水道事業会計</t>
    <phoneticPr fontId="5"/>
  </si>
  <si>
    <t>簡易水道事業会計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</si>
  <si>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</si>
  <si>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</si>
  <si>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</si>
  <si>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</si>
  <si>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</si>
  <si>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</si>
  <si>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</si>
  <si>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</si>
  <si>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</si>
  <si>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</si>
  <si>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</si>
  <si>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</si>
  <si>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</si>
  <si>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</si>
  <si>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</si>
  <si>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</si>
  <si>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</si>
  <si>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</si>
  <si>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</si>
  <si>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</si>
  <si>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</si>
  <si>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</si>
  <si>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</si>
  <si>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</si>
  <si>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</si>
  <si>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</si>
  <si>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</si>
  <si>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</si>
  <si>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</si>
  <si>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</si>
  <si>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</si>
  <si>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</si>
  <si>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</si>
  <si>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</si>
  <si>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</si>
  <si>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</si>
  <si>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</si>
  <si>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</si>
  <si>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</si>
  <si>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</si>
  <si>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</si>
  <si>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</si>
  <si>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</si>
  <si>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</si>
  <si>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</si>
  <si>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</si>
  <si>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</si>
  <si>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</si>
  <si>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</si>
  <si>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</si>
  <si>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</si>
  <si>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</si>
  <si>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</si>
  <si>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</si>
  <si>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</si>
  <si>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</si>
  <si>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</si>
  <si>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</si>
  <si>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</si>
  <si>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</si>
  <si>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</si>
  <si>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</si>
  <si>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</si>
  <si>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</si>
  <si>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</si>
  <si>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</si>
  <si>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</si>
  <si>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</si>
  <si>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</si>
  <si>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</si>
  <si>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</si>
  <si>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</si>
  <si>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</si>
  <si>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</si>
  <si>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</si>
  <si>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</si>
  <si>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</si>
  <si>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</si>
  <si>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</si>
  <si>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</si>
  <si>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</si>
  <si>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</si>
  <si>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</si>
  <si>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</si>
  <si>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</si>
  <si>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</si>
  <si>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</si>
  <si>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</si>
  <si>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</si>
  <si>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</si>
  <si>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</si>
  <si>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</si>
  <si>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</si>
  <si>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</si>
  <si>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</si>
  <si>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</si>
  <si>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</si>
  <si>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</si>
  <si>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</si>
  <si>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</si>
  <si>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</si>
  <si>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</si>
  <si>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</si>
  <si>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</si>
  <si>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</si>
  <si>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</si>
  <si>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</si>
  <si>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</si>
  <si>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</si>
  <si>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</si>
  <si>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</si>
  <si>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</si>
  <si>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</si>
  <si>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</si>
  <si>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</si>
  <si>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</si>
  <si>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</si>
  <si>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</si>
  <si>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</si>
  <si>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</si>
  <si>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</si>
  <si>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</si>
  <si>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</si>
  <si>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</si>
  <si>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</si>
  <si>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</si>
  <si>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</si>
  <si>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</si>
  <si>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</si>
  <si>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</si>
  <si>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</si>
  <si>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</si>
  <si>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</si>
  <si>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</si>
  <si>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</si>
  <si>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</si>
  <si>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水道事業会計</t>
  </si>
  <si>
    <t>下水道事業会計</t>
  </si>
  <si>
    <t>工業用水道事業会計</t>
  </si>
  <si>
    <t>介護保険特別会計（保険事業勘定）</t>
  </si>
  <si>
    <t>国民健康保険特別会計（事業勘定）</t>
  </si>
  <si>
    <t>後期高齢者医療特別会計</t>
  </si>
  <si>
    <t>国民健康保険特別会計（直営診療施設勘定）</t>
  </si>
  <si>
    <t>その他会計（赤字）</t>
  </si>
  <si>
    <t>その他会計（黒字）</t>
  </si>
  <si>
    <t>R02</t>
    <phoneticPr fontId="5"/>
  </si>
  <si>
    <t>R03</t>
    <phoneticPr fontId="5"/>
  </si>
  <si>
    <t>R04</t>
    <phoneticPr fontId="5"/>
  </si>
  <si>
    <t>R05</t>
    <phoneticPr fontId="5"/>
  </si>
  <si>
    <t>R06</t>
    <phoneticPr fontId="5"/>
  </si>
  <si>
    <t>久留米市外三市町高等学校組合</t>
    <rPh sb="0" eb="4">
      <t>クルメシ</t>
    </rPh>
    <rPh sb="4" eb="5">
      <t>ホカ</t>
    </rPh>
    <rPh sb="5" eb="6">
      <t>サン</t>
    </rPh>
    <rPh sb="6" eb="8">
      <t>シチョウ</t>
    </rPh>
    <rPh sb="8" eb="12">
      <t>コウトウガッコウ</t>
    </rPh>
    <rPh sb="12" eb="14">
      <t>クミアイ</t>
    </rPh>
    <phoneticPr fontId="2"/>
  </si>
  <si>
    <t>福岡県市町村消防団員等公務災害補償組合</t>
    <rPh sb="0" eb="3">
      <t>フクオカケン</t>
    </rPh>
    <rPh sb="3" eb="6">
      <t>シチョウソン</t>
    </rPh>
    <rPh sb="6" eb="11">
      <t>ショウボウダンイントウ</t>
    </rPh>
    <rPh sb="11" eb="13">
      <t>コウム</t>
    </rPh>
    <rPh sb="13" eb="15">
      <t>サイガイ</t>
    </rPh>
    <rPh sb="15" eb="17">
      <t>ホショウ</t>
    </rPh>
    <rPh sb="17" eb="19">
      <t>クミアイ</t>
    </rPh>
    <phoneticPr fontId="2"/>
  </si>
  <si>
    <t>福岡県市町村職員退職手当組合（一般会計）</t>
    <rPh sb="0" eb="6">
      <t>フクオカケンシチョウソン</t>
    </rPh>
    <rPh sb="6" eb="12">
      <t>ショクインタイショクテアテ</t>
    </rPh>
    <rPh sb="12" eb="14">
      <t>クミアイ</t>
    </rPh>
    <rPh sb="15" eb="19">
      <t>イッパンカイケイ</t>
    </rPh>
    <phoneticPr fontId="2"/>
  </si>
  <si>
    <t>福岡県市町村職員退職手当組合（基金特別会計）</t>
    <rPh sb="0" eb="3">
      <t>フクオカケン</t>
    </rPh>
    <rPh sb="3" eb="8">
      <t>シチョウソンショクイン</t>
    </rPh>
    <rPh sb="8" eb="12">
      <t>タイショクテアテ</t>
    </rPh>
    <rPh sb="12" eb="14">
      <t>クミアイ</t>
    </rPh>
    <rPh sb="15" eb="17">
      <t>キキン</t>
    </rPh>
    <rPh sb="17" eb="21">
      <t>トクベツカイケイ</t>
    </rPh>
    <phoneticPr fontId="2"/>
  </si>
  <si>
    <t>福岡県南広域水道企業団</t>
    <rPh sb="0" eb="3">
      <t>フクオカケン</t>
    </rPh>
    <rPh sb="3" eb="4">
      <t>ナン</t>
    </rPh>
    <rPh sb="4" eb="8">
      <t>コウイキスイドウ</t>
    </rPh>
    <rPh sb="8" eb="11">
      <t>キギョウダン</t>
    </rPh>
    <phoneticPr fontId="2"/>
  </si>
  <si>
    <t>甘木・朝倉広域市町村圏事務組合（一般会計）</t>
    <rPh sb="0" eb="2">
      <t>アマギ</t>
    </rPh>
    <rPh sb="3" eb="5">
      <t>アサクラ</t>
    </rPh>
    <rPh sb="5" eb="11">
      <t>コウイキシチョウソンケン</t>
    </rPh>
    <rPh sb="11" eb="15">
      <t>ジムクミアイ</t>
    </rPh>
    <rPh sb="16" eb="20">
      <t>イッパンカイケイ</t>
    </rPh>
    <phoneticPr fontId="2"/>
  </si>
  <si>
    <t>甘木・朝倉広域市町村圏事務組合（消防特別会計）</t>
    <rPh sb="0" eb="2">
      <t>アマギ</t>
    </rPh>
    <rPh sb="3" eb="5">
      <t>アサクラ</t>
    </rPh>
    <rPh sb="5" eb="11">
      <t>コウイキシチョウソンケン</t>
    </rPh>
    <rPh sb="11" eb="15">
      <t>ジムクミアイ</t>
    </rPh>
    <rPh sb="16" eb="18">
      <t>ショウボウ</t>
    </rPh>
    <rPh sb="18" eb="22">
      <t>トクベツカイケイ</t>
    </rPh>
    <phoneticPr fontId="2"/>
  </si>
  <si>
    <t>甘木・朝倉・三井環境施設組合</t>
    <rPh sb="0" eb="2">
      <t>アマギ</t>
    </rPh>
    <rPh sb="3" eb="5">
      <t>アサクラ</t>
    </rPh>
    <rPh sb="6" eb="8">
      <t>ミイ</t>
    </rPh>
    <rPh sb="8" eb="14">
      <t>カンキョウシセツクミアイ</t>
    </rPh>
    <phoneticPr fontId="2"/>
  </si>
  <si>
    <t>福岡県自治振興組合（一般会計）</t>
    <rPh sb="0" eb="3">
      <t>フクオカケン</t>
    </rPh>
    <rPh sb="3" eb="9">
      <t>ジチシンコウクミアイ</t>
    </rPh>
    <rPh sb="10" eb="14">
      <t>イッパンカイケイ</t>
    </rPh>
    <phoneticPr fontId="2"/>
  </si>
  <si>
    <t>福岡県後期高齢者医療広域連合（一般会計）</t>
    <rPh sb="0" eb="3">
      <t>フクオカケン</t>
    </rPh>
    <rPh sb="3" eb="8">
      <t>コウキコウレイシャ</t>
    </rPh>
    <rPh sb="8" eb="10">
      <t>イリョウ</t>
    </rPh>
    <rPh sb="10" eb="14">
      <t>コウイキレンゴウ</t>
    </rPh>
    <rPh sb="15" eb="19">
      <t>イッパンカイケイ</t>
    </rPh>
    <phoneticPr fontId="2"/>
  </si>
  <si>
    <t>甘木鉄道</t>
    <rPh sb="0" eb="4">
      <t>アマギテツドウ</t>
    </rPh>
    <phoneticPr fontId="2"/>
  </si>
  <si>
    <t>あまぎ水の文化村</t>
    <rPh sb="3" eb="4">
      <t>ミズ</t>
    </rPh>
    <rPh sb="5" eb="8">
      <t>ブンカムラ</t>
    </rPh>
    <phoneticPr fontId="2"/>
  </si>
  <si>
    <t>ガマダス</t>
    <phoneticPr fontId="2"/>
  </si>
  <si>
    <t>三連水車の里あさくら</t>
    <rPh sb="0" eb="4">
      <t>サンレンスイシャ</t>
    </rPh>
    <rPh sb="5" eb="6">
      <t>サト</t>
    </rPh>
    <phoneticPr fontId="2"/>
  </si>
  <si>
    <t>-</t>
    <phoneticPr fontId="2"/>
  </si>
  <si>
    <t>福岡県自治振興組合（公文書館事業特別会計）</t>
    <rPh sb="0" eb="3">
      <t>フクオカケン</t>
    </rPh>
    <rPh sb="3" eb="9">
      <t>ジチシンコウクミアイ</t>
    </rPh>
    <rPh sb="10" eb="14">
      <t>コウブンショカン</t>
    </rPh>
    <rPh sb="14" eb="16">
      <t>ジギョウ</t>
    </rPh>
    <rPh sb="16" eb="18">
      <t>トクベツ</t>
    </rPh>
    <rPh sb="18" eb="20">
      <t>カイケイ</t>
    </rPh>
    <phoneticPr fontId="2"/>
  </si>
  <si>
    <t>地域振興基金</t>
    <rPh sb="0" eb="6">
      <t>チイキシンコウキキン</t>
    </rPh>
    <phoneticPr fontId="5"/>
  </si>
  <si>
    <t>公共施設等整備基金</t>
    <rPh sb="0" eb="5">
      <t>コウキョウシセツトウ</t>
    </rPh>
    <rPh sb="5" eb="9">
      <t>セイビキキン</t>
    </rPh>
    <phoneticPr fontId="5"/>
  </si>
  <si>
    <t>まちづくり振興基金</t>
    <rPh sb="5" eb="9">
      <t>シンコウキキン</t>
    </rPh>
    <phoneticPr fontId="5"/>
  </si>
  <si>
    <t>水源かん養基金</t>
    <rPh sb="0" eb="2">
      <t>スイゲン</t>
    </rPh>
    <rPh sb="4" eb="5">
      <t>ヨウ</t>
    </rPh>
    <rPh sb="5" eb="7">
      <t>キキン</t>
    </rPh>
    <phoneticPr fontId="2"/>
  </si>
  <si>
    <t>地域交通体系整備基金</t>
    <rPh sb="0" eb="4">
      <t>チイキコウツウ</t>
    </rPh>
    <rPh sb="4" eb="10">
      <t>タイケイセイビキキン</t>
    </rPh>
    <phoneticPr fontId="5"/>
  </si>
  <si>
    <t>介護保険特別会計</t>
    <phoneticPr fontId="5"/>
  </si>
  <si>
    <t>福岡県後期高齢者医療広域連合（後期高齢者医療特別会計）</t>
  </si>
  <si>
    <t>法適用企業</t>
    <rPh sb="0" eb="3">
      <t>ホウテキヨウ</t>
    </rPh>
    <rPh sb="3" eb="5">
      <t>キギョウ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</si>
</sst>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71871</c:v>
                </c:pt>
                <c:pt idx="2">
                  <c:v>71807</c:v>
                </c:pt>
                <c:pt idx="3">
                  <c:v>80821</c:v>
                </c:pt>
                <c:pt idx="4">
                  <c:v>79840</c:v>
                </c:pt>
              </c:numCache>
            </c:numRef>
          </c:val>
          <c:smooth val="0"/>
          <c:extLst>
            <c:ext xmlns:c16="http://schemas.microsoft.com/office/drawing/2014/chart" uri="{C3380CC4-5D6E-409C-BE32-E72D297353CC}">
              <c16:uniqueId val="{00000000-E2CD-47C5-A9EC-787B3A98084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80524</c:v>
                </c:pt>
                <c:pt idx="1">
                  <c:v>75044</c:v>
                </c:pt>
                <c:pt idx="2">
                  <c:v>65591</c:v>
                </c:pt>
                <c:pt idx="3">
                  <c:v>125186</c:v>
                </c:pt>
                <c:pt idx="4">
                  <c:v>138591</c:v>
                </c:pt>
              </c:numCache>
            </c:numRef>
          </c:val>
          <c:smooth val="0"/>
          <c:extLst>
            <c:ext xmlns:c16="http://schemas.microsoft.com/office/drawing/2014/chart" uri="{C3380CC4-5D6E-409C-BE32-E72D297353CC}">
              <c16:uniqueId val="{00000001-E2CD-47C5-A9EC-787B3A98084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6.22</c:v>
                </c:pt>
                <c:pt idx="1">
                  <c:v>5.97</c:v>
                </c:pt>
                <c:pt idx="2">
                  <c:v>6.66</c:v>
                </c:pt>
                <c:pt idx="3">
                  <c:v>7.97</c:v>
                </c:pt>
                <c:pt idx="4">
                  <c:v>6.26</c:v>
                </c:pt>
              </c:numCache>
            </c:numRef>
          </c:val>
          <c:extLst>
            <c:ext xmlns:c16="http://schemas.microsoft.com/office/drawing/2014/chart" uri="{C3380CC4-5D6E-409C-BE32-E72D297353CC}">
              <c16:uniqueId val="{00000000-ED97-4EBC-9648-4883CB27BF9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27.85</c:v>
                </c:pt>
                <c:pt idx="1">
                  <c:v>27.02</c:v>
                </c:pt>
                <c:pt idx="2">
                  <c:v>28.01</c:v>
                </c:pt>
                <c:pt idx="3">
                  <c:v>27.48</c:v>
                </c:pt>
                <c:pt idx="4">
                  <c:v>24.96</c:v>
                </c:pt>
              </c:numCache>
            </c:numRef>
          </c:val>
          <c:extLst>
            <c:ext xmlns:c16="http://schemas.microsoft.com/office/drawing/2014/chart" uri="{C3380CC4-5D6E-409C-BE32-E72D297353CC}">
              <c16:uniqueId val="{00000001-ED97-4EBC-9648-4883CB27BF9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7.95</c:v>
                </c:pt>
                <c:pt idx="1">
                  <c:v>9.35</c:v>
                </c:pt>
                <c:pt idx="2">
                  <c:v>9.7799999999999994</c:v>
                </c:pt>
                <c:pt idx="3">
                  <c:v>8.3699999999999992</c:v>
                </c:pt>
                <c:pt idx="4">
                  <c:v>3.23</c:v>
                </c:pt>
              </c:numCache>
            </c:numRef>
          </c:val>
          <c:smooth val="0"/>
          <c:extLst>
            <c:ext xmlns:c16="http://schemas.microsoft.com/office/drawing/2014/chart" uri="{C3380CC4-5D6E-409C-BE32-E72D297353CC}">
              <c16:uniqueId val="{00000002-ED97-4EBC-9648-4883CB27BF9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F8EF-4895-9502-136CA9924BC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8EF-4895-9502-136CA9924BCE}"/>
            </c:ext>
          </c:extLst>
        </c:ser>
        <c:ser>
          <c:idx val="2"/>
          <c:order val="2"/>
          <c:tx>
            <c:strRef>
              <c:f>データシート!$A$29</c:f>
              <c:strCache>
                <c:ptCount val="1"/>
                <c:pt idx="0">
                  <c:v>国民健康保険特別会計（直営診療施設勘定）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0.05</c:v>
                </c:pt>
                <c:pt idx="2">
                  <c:v>#N/A</c:v>
                </c:pt>
                <c:pt idx="3">
                  <c:v>0.13</c:v>
                </c:pt>
                <c:pt idx="4">
                  <c:v>#N/A</c:v>
                </c:pt>
                <c:pt idx="5">
                  <c:v>0.14000000000000001</c:v>
                </c:pt>
                <c:pt idx="6">
                  <c:v>#N/A</c:v>
                </c:pt>
                <c:pt idx="7">
                  <c:v>0.01</c:v>
                </c:pt>
                <c:pt idx="8">
                  <c:v>#N/A</c:v>
                </c:pt>
                <c:pt idx="9">
                  <c:v>0.01</c:v>
                </c:pt>
              </c:numCache>
            </c:numRef>
          </c:val>
          <c:extLst>
            <c:ext xmlns:c16="http://schemas.microsoft.com/office/drawing/2014/chart" uri="{C3380CC4-5D6E-409C-BE32-E72D297353CC}">
              <c16:uniqueId val="{00000002-F8EF-4895-9502-136CA9924BC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0.16</c:v>
                </c:pt>
                <c:pt idx="2">
                  <c:v>#N/A</c:v>
                </c:pt>
                <c:pt idx="3">
                  <c:v>0.17</c:v>
                </c:pt>
                <c:pt idx="4">
                  <c:v>#N/A</c:v>
                </c:pt>
                <c:pt idx="5">
                  <c:v>0.2</c:v>
                </c:pt>
                <c:pt idx="6">
                  <c:v>#N/A</c:v>
                </c:pt>
                <c:pt idx="7">
                  <c:v>0.2</c:v>
                </c:pt>
                <c:pt idx="8">
                  <c:v>#N/A</c:v>
                </c:pt>
                <c:pt idx="9">
                  <c:v>0.24</c:v>
                </c:pt>
              </c:numCache>
            </c:numRef>
          </c:val>
          <c:extLst>
            <c:ext xmlns:c16="http://schemas.microsoft.com/office/drawing/2014/chart" uri="{C3380CC4-5D6E-409C-BE32-E72D297353CC}">
              <c16:uniqueId val="{00000003-F8EF-4895-9502-136CA9924BCE}"/>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0.47</c:v>
                </c:pt>
                <c:pt idx="2">
                  <c:v>#N/A</c:v>
                </c:pt>
                <c:pt idx="3">
                  <c:v>1.08</c:v>
                </c:pt>
                <c:pt idx="4">
                  <c:v>#N/A</c:v>
                </c:pt>
                <c:pt idx="5">
                  <c:v>0.34</c:v>
                </c:pt>
                <c:pt idx="6">
                  <c:v>#N/A</c:v>
                </c:pt>
                <c:pt idx="7">
                  <c:v>0.38</c:v>
                </c:pt>
                <c:pt idx="8">
                  <c:v>#N/A</c:v>
                </c:pt>
                <c:pt idx="9">
                  <c:v>0.26</c:v>
                </c:pt>
              </c:numCache>
            </c:numRef>
          </c:val>
          <c:extLst>
            <c:ext xmlns:c16="http://schemas.microsoft.com/office/drawing/2014/chart" uri="{C3380CC4-5D6E-409C-BE32-E72D297353CC}">
              <c16:uniqueId val="{00000004-F8EF-4895-9502-136CA9924BCE}"/>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0.73</c:v>
                </c:pt>
                <c:pt idx="2">
                  <c:v>#N/A</c:v>
                </c:pt>
                <c:pt idx="3">
                  <c:v>1.25</c:v>
                </c:pt>
                <c:pt idx="4">
                  <c:v>#N/A</c:v>
                </c:pt>
                <c:pt idx="5">
                  <c:v>1.34</c:v>
                </c:pt>
                <c:pt idx="6">
                  <c:v>#N/A</c:v>
                </c:pt>
                <c:pt idx="7">
                  <c:v>1.19</c:v>
                </c:pt>
                <c:pt idx="8">
                  <c:v>#N/A</c:v>
                </c:pt>
                <c:pt idx="9">
                  <c:v>0.38</c:v>
                </c:pt>
              </c:numCache>
            </c:numRef>
          </c:val>
          <c:extLst>
            <c:ext xmlns:c16="http://schemas.microsoft.com/office/drawing/2014/chart" uri="{C3380CC4-5D6E-409C-BE32-E72D297353CC}">
              <c16:uniqueId val="{00000005-F8EF-4895-9502-136CA9924BCE}"/>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4.3099999999999996</c:v>
                </c:pt>
                <c:pt idx="2">
                  <c:v>#N/A</c:v>
                </c:pt>
                <c:pt idx="3">
                  <c:v>4.2300000000000004</c:v>
                </c:pt>
                <c:pt idx="4">
                  <c:v>#N/A</c:v>
                </c:pt>
                <c:pt idx="5">
                  <c:v>4.53</c:v>
                </c:pt>
                <c:pt idx="6">
                  <c:v>#N/A</c:v>
                </c:pt>
                <c:pt idx="7">
                  <c:v>1.49</c:v>
                </c:pt>
                <c:pt idx="8">
                  <c:v>#N/A</c:v>
                </c:pt>
                <c:pt idx="9">
                  <c:v>1.67</c:v>
                </c:pt>
              </c:numCache>
            </c:numRef>
          </c:val>
          <c:extLst>
            <c:ext xmlns:c16="http://schemas.microsoft.com/office/drawing/2014/chart" uri="{C3380CC4-5D6E-409C-BE32-E72D297353CC}">
              <c16:uniqueId val="{00000006-F8EF-4895-9502-136CA9924BC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0.86</c:v>
                </c:pt>
                <c:pt idx="2">
                  <c:v>#N/A</c:v>
                </c:pt>
                <c:pt idx="3">
                  <c:v>1.18</c:v>
                </c:pt>
                <c:pt idx="4">
                  <c:v>#N/A</c:v>
                </c:pt>
                <c:pt idx="5">
                  <c:v>1.94</c:v>
                </c:pt>
                <c:pt idx="6">
                  <c:v>#N/A</c:v>
                </c:pt>
                <c:pt idx="7">
                  <c:v>2.34</c:v>
                </c:pt>
                <c:pt idx="8">
                  <c:v>#N/A</c:v>
                </c:pt>
                <c:pt idx="9">
                  <c:v>2.5</c:v>
                </c:pt>
              </c:numCache>
            </c:numRef>
          </c:val>
          <c:extLst>
            <c:ext xmlns:c16="http://schemas.microsoft.com/office/drawing/2014/chart" uri="{C3380CC4-5D6E-409C-BE32-E72D297353CC}">
              <c16:uniqueId val="{00000007-F8EF-4895-9502-136CA9924BC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8.84</c:v>
                </c:pt>
                <c:pt idx="2">
                  <c:v>#N/A</c:v>
                </c:pt>
                <c:pt idx="3">
                  <c:v>8.65</c:v>
                </c:pt>
                <c:pt idx="4">
                  <c:v>#N/A</c:v>
                </c:pt>
                <c:pt idx="5">
                  <c:v>8.7799999999999994</c:v>
                </c:pt>
                <c:pt idx="6">
                  <c:v>#N/A</c:v>
                </c:pt>
                <c:pt idx="7">
                  <c:v>5.23</c:v>
                </c:pt>
                <c:pt idx="8">
                  <c:v>#N/A</c:v>
                </c:pt>
                <c:pt idx="9">
                  <c:v>5.03</c:v>
                </c:pt>
              </c:numCache>
            </c:numRef>
          </c:val>
          <c:extLst>
            <c:ext xmlns:c16="http://schemas.microsoft.com/office/drawing/2014/chart" uri="{C3380CC4-5D6E-409C-BE32-E72D297353CC}">
              <c16:uniqueId val="{00000008-F8EF-4895-9502-136CA9924BC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6.21</c:v>
                </c:pt>
                <c:pt idx="2">
                  <c:v>#N/A</c:v>
                </c:pt>
                <c:pt idx="3">
                  <c:v>5.97</c:v>
                </c:pt>
                <c:pt idx="4">
                  <c:v>#N/A</c:v>
                </c:pt>
                <c:pt idx="5">
                  <c:v>6.65</c:v>
                </c:pt>
                <c:pt idx="6">
                  <c:v>#N/A</c:v>
                </c:pt>
                <c:pt idx="7">
                  <c:v>7.96</c:v>
                </c:pt>
                <c:pt idx="8">
                  <c:v>#N/A</c:v>
                </c:pt>
                <c:pt idx="9">
                  <c:v>6.26</c:v>
                </c:pt>
              </c:numCache>
            </c:numRef>
          </c:val>
          <c:extLst>
            <c:ext xmlns:c16="http://schemas.microsoft.com/office/drawing/2014/chart" uri="{C3380CC4-5D6E-409C-BE32-E72D297353CC}">
              <c16:uniqueId val="{00000009-F8EF-4895-9502-136CA9924BC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2952</c:v>
                </c:pt>
                <c:pt idx="5">
                  <c:v>3095</c:v>
                </c:pt>
                <c:pt idx="8">
                  <c:v>3105</c:v>
                </c:pt>
                <c:pt idx="11">
                  <c:v>3247</c:v>
                </c:pt>
                <c:pt idx="14">
                  <c:v>3297</c:v>
                </c:pt>
              </c:numCache>
            </c:numRef>
          </c:val>
          <c:extLst>
            <c:ext xmlns:c16="http://schemas.microsoft.com/office/drawing/2014/chart" uri="{C3380CC4-5D6E-409C-BE32-E72D297353CC}">
              <c16:uniqueId val="{00000000-E2DD-469E-A9E0-F72B6DA8B1B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2DD-469E-A9E0-F72B6DA8B1B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155</c:v>
                </c:pt>
                <c:pt idx="3">
                  <c:v>169</c:v>
                </c:pt>
                <c:pt idx="6">
                  <c:v>193</c:v>
                </c:pt>
                <c:pt idx="9">
                  <c:v>184</c:v>
                </c:pt>
                <c:pt idx="12">
                  <c:v>174</c:v>
                </c:pt>
              </c:numCache>
            </c:numRef>
          </c:val>
          <c:extLst>
            <c:ext xmlns:c16="http://schemas.microsoft.com/office/drawing/2014/chart" uri="{C3380CC4-5D6E-409C-BE32-E72D297353CC}">
              <c16:uniqueId val="{00000002-E2DD-469E-A9E0-F72B6DA8B1B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3-E2DD-469E-A9E0-F72B6DA8B1B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908</c:v>
                </c:pt>
                <c:pt idx="3">
                  <c:v>958</c:v>
                </c:pt>
                <c:pt idx="6">
                  <c:v>987</c:v>
                </c:pt>
                <c:pt idx="9">
                  <c:v>958</c:v>
                </c:pt>
                <c:pt idx="12">
                  <c:v>963</c:v>
                </c:pt>
              </c:numCache>
            </c:numRef>
          </c:val>
          <c:extLst>
            <c:ext xmlns:c16="http://schemas.microsoft.com/office/drawing/2014/chart" uri="{C3380CC4-5D6E-409C-BE32-E72D297353CC}">
              <c16:uniqueId val="{00000004-E2DD-469E-A9E0-F72B6DA8B1B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2DD-469E-A9E0-F72B6DA8B1B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2DD-469E-A9E0-F72B6DA8B1B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3050</c:v>
                </c:pt>
                <c:pt idx="3">
                  <c:v>2991</c:v>
                </c:pt>
                <c:pt idx="6">
                  <c:v>3036</c:v>
                </c:pt>
                <c:pt idx="9">
                  <c:v>3061</c:v>
                </c:pt>
                <c:pt idx="12">
                  <c:v>2980</c:v>
                </c:pt>
              </c:numCache>
            </c:numRef>
          </c:val>
          <c:extLst>
            <c:ext xmlns:c16="http://schemas.microsoft.com/office/drawing/2014/chart" uri="{C3380CC4-5D6E-409C-BE32-E72D297353CC}">
              <c16:uniqueId val="{00000007-E2DD-469E-A9E0-F72B6DA8B1B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1162</c:v>
                </c:pt>
                <c:pt idx="2">
                  <c:v>#N/A</c:v>
                </c:pt>
                <c:pt idx="3">
                  <c:v>#N/A</c:v>
                </c:pt>
                <c:pt idx="4">
                  <c:v>1024</c:v>
                </c:pt>
                <c:pt idx="5">
                  <c:v>#N/A</c:v>
                </c:pt>
                <c:pt idx="6">
                  <c:v>#N/A</c:v>
                </c:pt>
                <c:pt idx="7">
                  <c:v>1112</c:v>
                </c:pt>
                <c:pt idx="8">
                  <c:v>#N/A</c:v>
                </c:pt>
                <c:pt idx="9">
                  <c:v>#N/A</c:v>
                </c:pt>
                <c:pt idx="10">
                  <c:v>957</c:v>
                </c:pt>
                <c:pt idx="11">
                  <c:v>#N/A</c:v>
                </c:pt>
                <c:pt idx="12">
                  <c:v>#N/A</c:v>
                </c:pt>
                <c:pt idx="13">
                  <c:v>821</c:v>
                </c:pt>
                <c:pt idx="14">
                  <c:v>#N/A</c:v>
                </c:pt>
              </c:numCache>
            </c:numRef>
          </c:val>
          <c:smooth val="0"/>
          <c:extLst>
            <c:ext xmlns:c16="http://schemas.microsoft.com/office/drawing/2014/chart" uri="{C3380CC4-5D6E-409C-BE32-E72D297353CC}">
              <c16:uniqueId val="{00000008-E2DD-469E-A9E0-F72B6DA8B1B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33590</c:v>
                </c:pt>
                <c:pt idx="5">
                  <c:v>33672</c:v>
                </c:pt>
                <c:pt idx="8">
                  <c:v>33035</c:v>
                </c:pt>
                <c:pt idx="11">
                  <c:v>33603</c:v>
                </c:pt>
                <c:pt idx="14">
                  <c:v>34744</c:v>
                </c:pt>
              </c:numCache>
            </c:numRef>
          </c:val>
          <c:extLst>
            <c:ext xmlns:c16="http://schemas.microsoft.com/office/drawing/2014/chart" uri="{C3380CC4-5D6E-409C-BE32-E72D297353CC}">
              <c16:uniqueId val="{00000000-57C2-4E0E-A7C6-6DFD2F34526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316</c:v>
                </c:pt>
                <c:pt idx="5">
                  <c:v>296</c:v>
                </c:pt>
                <c:pt idx="8">
                  <c:v>268</c:v>
                </c:pt>
                <c:pt idx="11">
                  <c:v>240</c:v>
                </c:pt>
                <c:pt idx="14">
                  <c:v>212</c:v>
                </c:pt>
              </c:numCache>
            </c:numRef>
          </c:val>
          <c:extLst>
            <c:ext xmlns:c16="http://schemas.microsoft.com/office/drawing/2014/chart" uri="{C3380CC4-5D6E-409C-BE32-E72D297353CC}">
              <c16:uniqueId val="{00000001-57C2-4E0E-A7C6-6DFD2F34526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16480</c:v>
                </c:pt>
                <c:pt idx="5">
                  <c:v>17189</c:v>
                </c:pt>
                <c:pt idx="8">
                  <c:v>17218</c:v>
                </c:pt>
                <c:pt idx="11">
                  <c:v>16334</c:v>
                </c:pt>
                <c:pt idx="14">
                  <c:v>15401</c:v>
                </c:pt>
              </c:numCache>
            </c:numRef>
          </c:val>
          <c:extLst>
            <c:ext xmlns:c16="http://schemas.microsoft.com/office/drawing/2014/chart" uri="{C3380CC4-5D6E-409C-BE32-E72D297353CC}">
              <c16:uniqueId val="{00000002-57C2-4E0E-A7C6-6DFD2F34526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7C2-4E0E-A7C6-6DFD2F34526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7C2-4E0E-A7C6-6DFD2F34526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7C2-4E0E-A7C6-6DFD2F34526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2611</c:v>
                </c:pt>
                <c:pt idx="3">
                  <c:v>2386</c:v>
                </c:pt>
                <c:pt idx="6">
                  <c:v>2364</c:v>
                </c:pt>
                <c:pt idx="9">
                  <c:v>2155</c:v>
                </c:pt>
                <c:pt idx="12">
                  <c:v>2066</c:v>
                </c:pt>
              </c:numCache>
            </c:numRef>
          </c:val>
          <c:extLst>
            <c:ext xmlns:c16="http://schemas.microsoft.com/office/drawing/2014/chart" uri="{C3380CC4-5D6E-409C-BE32-E72D297353CC}">
              <c16:uniqueId val="{00000006-57C2-4E0E-A7C6-6DFD2F34526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1204</c:v>
                </c:pt>
                <c:pt idx="3">
                  <c:v>1053</c:v>
                </c:pt>
                <c:pt idx="6">
                  <c:v>847</c:v>
                </c:pt>
                <c:pt idx="9">
                  <c:v>764</c:v>
                </c:pt>
                <c:pt idx="12">
                  <c:v>598</c:v>
                </c:pt>
              </c:numCache>
            </c:numRef>
          </c:val>
          <c:extLst>
            <c:ext xmlns:c16="http://schemas.microsoft.com/office/drawing/2014/chart" uri="{C3380CC4-5D6E-409C-BE32-E72D297353CC}">
              <c16:uniqueId val="{00000007-57C2-4E0E-A7C6-6DFD2F34526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12172</c:v>
                </c:pt>
                <c:pt idx="3">
                  <c:v>11872</c:v>
                </c:pt>
                <c:pt idx="6">
                  <c:v>11758</c:v>
                </c:pt>
                <c:pt idx="9">
                  <c:v>11626</c:v>
                </c:pt>
                <c:pt idx="12">
                  <c:v>11492</c:v>
                </c:pt>
              </c:numCache>
            </c:numRef>
          </c:val>
          <c:extLst>
            <c:ext xmlns:c16="http://schemas.microsoft.com/office/drawing/2014/chart" uri="{C3380CC4-5D6E-409C-BE32-E72D297353CC}">
              <c16:uniqueId val="{00000008-57C2-4E0E-A7C6-6DFD2F34526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7C2-4E0E-A7C6-6DFD2F34526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31428</c:v>
                </c:pt>
                <c:pt idx="3">
                  <c:v>30794</c:v>
                </c:pt>
                <c:pt idx="6">
                  <c:v>28746</c:v>
                </c:pt>
                <c:pt idx="9">
                  <c:v>30093</c:v>
                </c:pt>
                <c:pt idx="12">
                  <c:v>31672</c:v>
                </c:pt>
              </c:numCache>
            </c:numRef>
          </c:val>
          <c:extLst>
            <c:ext xmlns:c16="http://schemas.microsoft.com/office/drawing/2014/chart" uri="{C3380CC4-5D6E-409C-BE32-E72D297353CC}">
              <c16:uniqueId val="{0000000A-57C2-4E0E-A7C6-6DFD2F34526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7C2-4E0E-A7C6-6DFD2F34526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4359</c:v>
                </c:pt>
                <c:pt idx="1">
                  <c:v>4384</c:v>
                </c:pt>
                <c:pt idx="2">
                  <c:v>4083</c:v>
                </c:pt>
              </c:numCache>
            </c:numRef>
          </c:val>
          <c:extLst>
            <c:ext xmlns:c16="http://schemas.microsoft.com/office/drawing/2014/chart" uri="{C3380CC4-5D6E-409C-BE32-E72D297353CC}">
              <c16:uniqueId val="{00000000-3991-411F-8D05-C836D0AEC35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2076</c:v>
                </c:pt>
                <c:pt idx="1">
                  <c:v>1655</c:v>
                </c:pt>
                <c:pt idx="2">
                  <c:v>1386</c:v>
                </c:pt>
              </c:numCache>
            </c:numRef>
          </c:val>
          <c:extLst>
            <c:ext xmlns:c16="http://schemas.microsoft.com/office/drawing/2014/chart" uri="{C3380CC4-5D6E-409C-BE32-E72D297353CC}">
              <c16:uniqueId val="{00000001-3991-411F-8D05-C836D0AEC35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12057</c:v>
                </c:pt>
                <c:pt idx="1">
                  <c:v>11445</c:v>
                </c:pt>
                <c:pt idx="2">
                  <c:v>10659</c:v>
                </c:pt>
              </c:numCache>
            </c:numRef>
          </c:val>
          <c:extLst>
            <c:ext xmlns:c16="http://schemas.microsoft.com/office/drawing/2014/chart" uri="{C3380CC4-5D6E-409C-BE32-E72D297353CC}">
              <c16:uniqueId val="{00000002-3991-411F-8D05-C836D0AEC35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一般会計の元利償還金は、前年度に比べ</a:t>
          </a:r>
          <a:r>
            <a:rPr kumimoji="1" lang="en-US" altLang="ja-JP" sz="1400">
              <a:latin typeface="ＭＳ ゴシック" pitchFamily="49" charset="-128"/>
              <a:ea typeface="ＭＳ ゴシック" pitchFamily="49" charset="-128"/>
            </a:rPr>
            <a:t>81</a:t>
          </a:r>
          <a:r>
            <a:rPr kumimoji="1" lang="ja-JP" altLang="en-US" sz="1400">
              <a:latin typeface="ＭＳ ゴシック" pitchFamily="49" charset="-128"/>
              <a:ea typeface="ＭＳ ゴシック" pitchFamily="49" charset="-128"/>
            </a:rPr>
            <a:t>百万円の減となっている。今後も合併特例債や災害復旧事業債の償還が続くことから、高水準で推移すると予想される。　</a:t>
          </a:r>
        </a:p>
        <a:p>
          <a:r>
            <a:rPr kumimoji="1" lang="ja-JP" altLang="en-US" sz="1400">
              <a:latin typeface="ＭＳ ゴシック" pitchFamily="49" charset="-128"/>
              <a:ea typeface="ＭＳ ゴシック" pitchFamily="49" charset="-128"/>
            </a:rPr>
            <a:t>　公営企業における地方債の償還に対する繰入金は水道事業の増に伴い</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百万円の増となっている。</a:t>
          </a:r>
        </a:p>
        <a:p>
          <a:r>
            <a:rPr kumimoji="1" lang="ja-JP" altLang="en-US" sz="1400">
              <a:latin typeface="ＭＳ ゴシック" pitchFamily="49" charset="-128"/>
              <a:ea typeface="ＭＳ ゴシック" pitchFamily="49" charset="-128"/>
            </a:rPr>
            <a:t>　現在行っている庁舎整備事業や災害復旧事業に伴い、償還額の増による数値の悪化は避けられない状況であるため、今後は事業の選択をするとともに、交付税措置のある起債の活用に努める。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当該数値無し</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一般会計等に係る地方債の現在高は、合併特例債や公共施設等適正管理推進事業債等の増加により</a:t>
          </a:r>
          <a:r>
            <a:rPr kumimoji="1" lang="en-US" altLang="ja-JP" sz="1400">
              <a:latin typeface="ＭＳ ゴシック" pitchFamily="49" charset="-128"/>
              <a:ea typeface="ＭＳ ゴシック" pitchFamily="49" charset="-128"/>
            </a:rPr>
            <a:t>1,579</a:t>
          </a:r>
          <a:r>
            <a:rPr kumimoji="1" lang="ja-JP" altLang="en-US" sz="1400">
              <a:latin typeface="ＭＳ ゴシック" pitchFamily="49" charset="-128"/>
              <a:ea typeface="ＭＳ ゴシック" pitchFamily="49" charset="-128"/>
            </a:rPr>
            <a:t>百万円増となった。その他については前年比減となっている。</a:t>
          </a:r>
        </a:p>
        <a:p>
          <a:r>
            <a:rPr kumimoji="1" lang="ja-JP" altLang="en-US" sz="1400">
              <a:latin typeface="ＭＳ ゴシック" pitchFamily="49" charset="-128"/>
              <a:ea typeface="ＭＳ ゴシック" pitchFamily="49" charset="-128"/>
            </a:rPr>
            <a:t>　充当可能基金は庁舎建設事業による公共施設等整備基金等の取り崩しにより</a:t>
          </a:r>
          <a:r>
            <a:rPr kumimoji="1" lang="en-US" altLang="ja-JP" sz="1400">
              <a:latin typeface="ＭＳ ゴシック" pitchFamily="49" charset="-128"/>
              <a:ea typeface="ＭＳ ゴシック" pitchFamily="49" charset="-128"/>
            </a:rPr>
            <a:t>933</a:t>
          </a:r>
          <a:r>
            <a:rPr kumimoji="1" lang="ja-JP" altLang="en-US" sz="1400">
              <a:latin typeface="ＭＳ ゴシック" pitchFamily="49" charset="-128"/>
              <a:ea typeface="ＭＳ ゴシック" pitchFamily="49" charset="-128"/>
            </a:rPr>
            <a:t>百万円減となったものの、基準財政需要額算入見込み額は地方債現在高に対する今後の交付税算入見込額等の増により、</a:t>
          </a:r>
          <a:r>
            <a:rPr kumimoji="1" lang="en-US" altLang="ja-JP" sz="1400">
              <a:latin typeface="ＭＳ ゴシック" pitchFamily="49" charset="-128"/>
              <a:ea typeface="ＭＳ ゴシック" pitchFamily="49" charset="-128"/>
            </a:rPr>
            <a:t>1,141</a:t>
          </a:r>
          <a:r>
            <a:rPr kumimoji="1" lang="ja-JP" altLang="en-US" sz="1400">
              <a:latin typeface="ＭＳ ゴシック" pitchFamily="49" charset="-128"/>
              <a:ea typeface="ＭＳ ゴシック" pitchFamily="49" charset="-128"/>
            </a:rPr>
            <a:t>百万円増加している。</a:t>
          </a:r>
        </a:p>
        <a:p>
          <a:r>
            <a:rPr kumimoji="1" lang="ja-JP" altLang="en-US" sz="1400">
              <a:latin typeface="ＭＳ ゴシック" pitchFamily="49" charset="-128"/>
              <a:ea typeface="ＭＳ ゴシック" pitchFamily="49" charset="-128"/>
            </a:rPr>
            <a:t>　今後は庁舎整備事業や災害復旧事業債の借入に伴い、将来負担比率の増が見込まれるため、その他の事業については投資事業を厳密に精査し、起債額の抑制に努めつつ、基金の適切な一括運用の運用益により減債基金への積立等を行い後年度の償還に備え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福岡県朝倉市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附金等を地域振興基金に積み立てたことによる増があるものの、繰上償還の財源として減債基金を取り崩したほか、庁舎建設事業等に活用するため公共施設等整備基金を取り崩したことが基金全体の減の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からの復旧・復興は今後数年程度かかることが予想され、その間多額の一般財源が必要となる見込みである。また、庁舎整備事業や、汚泥再生処理施設などの大型事業も実施しており、今後基金の取崩しが増加することが考え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ふるさと応援寄附金への取り組みや、交付税措置のある起債の活用等、可能な限り財源の確保に努めるとともに、最小限の支出となるように事業を精査していく。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地域振興の促進と事業の円滑な実施を図るため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朝倉市における教育施設、庁舎施設、福祉施設その他公共施設の整備に資するため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　　市民の連帯の強化及び市民主体による地域振興を図り、明るく豊かなまちづくりに資するため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・地域交通体系整備基金　地域交通体系の整備と、第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セクターによる甘木鉄道の経営に資するため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・水源かん養基金　　　　水源地域における水源かん養機能の向上及び水質保全を図るため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年度に受け入れたふるさと応援寄附金を地方創生等の事業や返礼品等の経費に充当するため約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を取り崩し、積立額が令和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年度のふるさと応援寄附金等約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億円となったことから約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庁舎建設事業等に活用するため約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億円の取崩を行ったため減少している。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・水源かん養基金　　ダム整備事業等に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億円の取り崩しを行ったため減少している。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　　多様化する地域のニーズに対応するための各種事業に必要な財源として、計画的に積立を行う。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施設の老朽化対応に加え、概ね５年に１度のＰＣ更新や、情報システムの更新に多額の費用を要するた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め、計画的に積立を行う。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・水源かん養基金　　　水源環境整備事業に必要な財源として、計画的に積立を行う。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災害関連事業の財源不足のため取崩を行ったことに伴い、減となった。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災害復旧事業を行う必要があるが、特別交付税や寄付金等の財源確保が難しいことから、財源として財政調整基金に依存することが想定される。歳出の抑制や新たな財源の確保に努め、財政調整基金の取崩しを最低限に抑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繰上償還の財源として取崩しを実施したため前年度と比較して減となった。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今後、災害復旧事業債や庁舎建設等の大型事業により、起債の償還が増加するため、将来負担を少しでも削減できるよう計画的に繰上償還等を行うための財源として活用する。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50,024
48,840
246.71
42,632,516
41,051,119
1,024,352
16,354,399
31,672,327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a:t>
          </a:r>
          <a:r>
            <a:rPr kumimoji="1" lang="en-US" altLang="ja-JP" sz="1300">
              <a:latin typeface="ＭＳ Ｐゴシック" panose="020B0600070205080204" pitchFamily="50" charset="-128"/>
              <a:ea typeface="ＭＳ Ｐゴシック" panose="020B0600070205080204" pitchFamily="50" charset="-128"/>
            </a:rPr>
            <a:t>0.50</a:t>
          </a:r>
          <a:r>
            <a:rPr kumimoji="1" lang="ja-JP" altLang="en-US" sz="1300">
              <a:latin typeface="ＭＳ Ｐゴシック" panose="020B0600070205080204" pitchFamily="50" charset="-128"/>
              <a:ea typeface="ＭＳ Ｐゴシック" panose="020B0600070205080204" pitchFamily="50" charset="-128"/>
            </a:rPr>
            <a:t>で、昨年と変わらず類似団体及び全国平均を上回っているが、決して高い数値ではなく依然として財政力としては弱い状況にある。今後、企業誘致の推進などによる法人市民税、固定資産税、個人市民税の増収を図り、併せて徴収率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67733</xdr:rowOff>
    </xdr:from>
    <xdr:to>
      <xdr:col>23</xdr:col>
      <xdr:colOff>133350</xdr:colOff>
      <xdr:row>38</xdr:row>
      <xdr:rowOff>67733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5828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58860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45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27517</xdr:rowOff>
    </xdr:from>
    <xdr:to>
      <xdr:col>19</xdr:col>
      <xdr:colOff>133350</xdr:colOff>
      <xdr:row>38</xdr:row>
      <xdr:rowOff>67733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5426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86783</xdr:rowOff>
    </xdr:from>
    <xdr:to>
      <xdr:col>19</xdr:col>
      <xdr:colOff>184150</xdr:colOff>
      <xdr:row>40</xdr:row>
      <xdr:rowOff>16933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5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158750</xdr:rowOff>
    </xdr:from>
    <xdr:to>
      <xdr:col>15</xdr:col>
      <xdr:colOff>82550</xdr:colOff>
      <xdr:row>38</xdr:row>
      <xdr:rowOff>27517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5024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46567</xdr:rowOff>
    </xdr:from>
    <xdr:to>
      <xdr:col>15</xdr:col>
      <xdr:colOff>133350</xdr:colOff>
      <xdr:row>39</xdr:row>
      <xdr:rowOff>148167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132944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78317</xdr:rowOff>
    </xdr:from>
    <xdr:to>
      <xdr:col>11</xdr:col>
      <xdr:colOff>31750</xdr:colOff>
      <xdr:row>37</xdr:row>
      <xdr:rowOff>158750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4219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86783</xdr:rowOff>
    </xdr:from>
    <xdr:to>
      <xdr:col>11</xdr:col>
      <xdr:colOff>82550</xdr:colOff>
      <xdr:row>40</xdr:row>
      <xdr:rowOff>16933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67733</xdr:rowOff>
    </xdr:from>
    <xdr:to>
      <xdr:col>7</xdr:col>
      <xdr:colOff>31750</xdr:colOff>
      <xdr:row>37</xdr:row>
      <xdr:rowOff>169334</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154110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4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16933</xdr:rowOff>
    </xdr:from>
    <xdr:to>
      <xdr:col>23</xdr:col>
      <xdr:colOff>184150</xdr:colOff>
      <xdr:row>38</xdr:row>
      <xdr:rowOff>118533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33460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16933</xdr:rowOff>
    </xdr:from>
    <xdr:to>
      <xdr:col>19</xdr:col>
      <xdr:colOff>184150</xdr:colOff>
      <xdr:row>38</xdr:row>
      <xdr:rowOff>118533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128710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148167</xdr:rowOff>
    </xdr:from>
    <xdr:to>
      <xdr:col>15</xdr:col>
      <xdr:colOff>133350</xdr:colOff>
      <xdr:row>38</xdr:row>
      <xdr:rowOff>78316</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88494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107950</xdr:rowOff>
    </xdr:from>
    <xdr:to>
      <xdr:col>11</xdr:col>
      <xdr:colOff>82550</xdr:colOff>
      <xdr:row>38</xdr:row>
      <xdr:rowOff>38100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48277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27517</xdr:rowOff>
    </xdr:from>
    <xdr:to>
      <xdr:col>7</xdr:col>
      <xdr:colOff>31750</xdr:colOff>
      <xdr:row>37</xdr:row>
      <xdr:rowOff>129117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139294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93.5</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標準税収入額等の増により、前年比で分母（歳入）の増加がみられたが、人件費・物件費等の増加により分子（歳出）も増加したためである。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今後も災害復旧事業や庁舎建設事業の実施に伴い公債費が増えることから、積極的な繰上償還を行うとともに、行政評価による事業の廃止・縮小に取り組んでいく。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76205"/>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15892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7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144463</xdr:rowOff>
    </xdr:from>
    <xdr:to>
      <xdr:col>23</xdr:col>
      <xdr:colOff>133350</xdr:colOff>
      <xdr:row>64</xdr:row>
      <xdr:rowOff>33338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45813"/>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2874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75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126365</xdr:rowOff>
    </xdr:from>
    <xdr:to>
      <xdr:col>19</xdr:col>
      <xdr:colOff>133350</xdr:colOff>
      <xdr:row>63</xdr:row>
      <xdr:rowOff>144463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2771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113347</xdr:rowOff>
    </xdr:from>
    <xdr:to>
      <xdr:col>15</xdr:col>
      <xdr:colOff>82550</xdr:colOff>
      <xdr:row>63</xdr:row>
      <xdr:rowOff>126365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71797"/>
          <a:ext cx="889000" cy="35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163212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113347</xdr:rowOff>
    </xdr:from>
    <xdr:to>
      <xdr:col>11</xdr:col>
      <xdr:colOff>31750</xdr:colOff>
      <xdr:row>63</xdr:row>
      <xdr:rowOff>144463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71797"/>
          <a:ext cx="889000" cy="37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131445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116222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9859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153988</xdr:rowOff>
    </xdr:from>
    <xdr:to>
      <xdr:col>23</xdr:col>
      <xdr:colOff>184150</xdr:colOff>
      <xdr:row>64</xdr:row>
      <xdr:rowOff>84138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170515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0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93663</xdr:rowOff>
    </xdr:from>
    <xdr:to>
      <xdr:col>19</xdr:col>
      <xdr:colOff>184150</xdr:colOff>
      <xdr:row>64</xdr:row>
      <xdr:rowOff>23813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33990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663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75565</xdr:rowOff>
    </xdr:from>
    <xdr:to>
      <xdr:col>15</xdr:col>
      <xdr:colOff>133350</xdr:colOff>
      <xdr:row>64</xdr:row>
      <xdr:rowOff>5715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161942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62547</xdr:rowOff>
    </xdr:from>
    <xdr:to>
      <xdr:col>11</xdr:col>
      <xdr:colOff>82550</xdr:colOff>
      <xdr:row>61</xdr:row>
      <xdr:rowOff>164147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2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2874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8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93663</xdr:rowOff>
    </xdr:from>
    <xdr:to>
      <xdr:col>7</xdr:col>
      <xdr:colOff>31750</xdr:colOff>
      <xdr:row>64</xdr:row>
      <xdr:rowOff>23813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8590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8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[194,004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は、九州北部豪雨災害等の関連事業対応、会計年度任用職員の処遇改善の影響で増加傾向にある。また、物件費においても、システム更新経費や令和元年以降のふるさと応援寄付金の増に伴う必要経費の増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年度以降、類似団体平均を上回る数値となっている。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今後も災害復旧事業を継続して行う必要があり、人件費・物件費の大幅な減額は見込まれないものの、職員定数の計画の見直しや災害復旧事業の精査等を行い最大限の適正化を図る。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22041</xdr:rowOff>
    </xdr:from>
    <xdr:to>
      <xdr:col>23</xdr:col>
      <xdr:colOff>133350</xdr:colOff>
      <xdr:row>89</xdr:row>
      <xdr:rowOff>10283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9491"/>
          <a:ext cx="0" cy="135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153810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4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10283</xdr:rowOff>
    </xdr:from>
    <xdr:to>
      <xdr:col>24</xdr:col>
      <xdr:colOff>12700</xdr:colOff>
      <xdr:row>89</xdr:row>
      <xdr:rowOff>10283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108418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5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22041</xdr:rowOff>
    </xdr:from>
    <xdr:to>
      <xdr:col>24</xdr:col>
      <xdr:colOff>12700</xdr:colOff>
      <xdr:row>81</xdr:row>
      <xdr:rowOff>22041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160955</xdr:rowOff>
    </xdr:from>
    <xdr:to>
      <xdr:col>23</xdr:col>
      <xdr:colOff>133350</xdr:colOff>
      <xdr:row>83</xdr:row>
      <xdr:rowOff>166643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391305"/>
          <a:ext cx="838200" cy="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98435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7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81908</xdr:rowOff>
    </xdr:from>
    <xdr:to>
      <xdr:col>23</xdr:col>
      <xdr:colOff>184150</xdr:colOff>
      <xdr:row>84</xdr:row>
      <xdr:rowOff>12058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1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156301</xdr:rowOff>
    </xdr:from>
    <xdr:to>
      <xdr:col>19</xdr:col>
      <xdr:colOff>133350</xdr:colOff>
      <xdr:row>83</xdr:row>
      <xdr:rowOff>166643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86651"/>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819</xdr:rowOff>
    </xdr:from>
    <xdr:to>
      <xdr:col>19</xdr:col>
      <xdr:colOff>184150</xdr:colOff>
      <xdr:row>83</xdr:row>
      <xdr:rowOff>102419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3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112596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00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63043</xdr:rowOff>
    </xdr:from>
    <xdr:to>
      <xdr:col>15</xdr:col>
      <xdr:colOff>82550</xdr:colOff>
      <xdr:row>83</xdr:row>
      <xdr:rowOff>156301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93393"/>
          <a:ext cx="889000" cy="9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159493</xdr:rowOff>
    </xdr:from>
    <xdr:to>
      <xdr:col>15</xdr:col>
      <xdr:colOff>133350</xdr:colOff>
      <xdr:row>83</xdr:row>
      <xdr:rowOff>89643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99820</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7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63043</xdr:rowOff>
    </xdr:from>
    <xdr:to>
      <xdr:col>11</xdr:col>
      <xdr:colOff>31750</xdr:colOff>
      <xdr:row>83</xdr:row>
      <xdr:rowOff>63759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293393"/>
          <a:ext cx="889000" cy="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125918</xdr:rowOff>
    </xdr:from>
    <xdr:to>
      <xdr:col>11</xdr:col>
      <xdr:colOff>82550</xdr:colOff>
      <xdr:row>83</xdr:row>
      <xdr:rowOff>56068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8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66245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5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19242</xdr:rowOff>
    </xdr:from>
    <xdr:to>
      <xdr:col>7</xdr:col>
      <xdr:colOff>31750</xdr:colOff>
      <xdr:row>82</xdr:row>
      <xdr:rowOff>120842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7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131019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47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110155</xdr:rowOff>
    </xdr:from>
    <xdr:to>
      <xdr:col>23</xdr:col>
      <xdr:colOff>184150</xdr:colOff>
      <xdr:row>84</xdr:row>
      <xdr:rowOff>40305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4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82232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12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115843</xdr:rowOff>
    </xdr:from>
    <xdr:to>
      <xdr:col>19</xdr:col>
      <xdr:colOff>184150</xdr:colOff>
      <xdr:row>84</xdr:row>
      <xdr:rowOff>45993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4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30770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32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105501</xdr:rowOff>
    </xdr:from>
    <xdr:to>
      <xdr:col>15</xdr:col>
      <xdr:colOff>133350</xdr:colOff>
      <xdr:row>84</xdr:row>
      <xdr:rowOff>35651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3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20428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22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12243</xdr:rowOff>
    </xdr:from>
    <xdr:to>
      <xdr:col>11</xdr:col>
      <xdr:colOff>82550</xdr:colOff>
      <xdr:row>83</xdr:row>
      <xdr:rowOff>113843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4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98620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2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12959</xdr:rowOff>
    </xdr:from>
    <xdr:to>
      <xdr:col>7</xdr:col>
      <xdr:colOff>31750</xdr:colOff>
      <xdr:row>83</xdr:row>
      <xdr:rowOff>114559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4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99336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2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年度に国家公務員の制度に準じて給与制度の総合的見直しを実施して以降、平成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年７月九州北部豪雨及び令和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年梅雨前線による大雨災害対応のために任期付職員を採用するなど、職員数が増加する中、採用・退職、経験年数に係る職員構成が変動しているが、数値はほぼ横ばいで推移している。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年度も数値に大きな増減はないが、引き続き、職員構成の変動による影響が生じるものと考えられる。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65703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16329</xdr:rowOff>
    </xdr:from>
    <xdr:to>
      <xdr:col>81</xdr:col>
      <xdr:colOff>44450</xdr:colOff>
      <xdr:row>87</xdr:row>
      <xdr:rowOff>102507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32479"/>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16329</xdr:rowOff>
    </xdr:from>
    <xdr:to>
      <xdr:col>77</xdr:col>
      <xdr:colOff>44450</xdr:colOff>
      <xdr:row>87</xdr:row>
      <xdr:rowOff>85271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93247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85271</xdr:rowOff>
    </xdr:from>
    <xdr:to>
      <xdr:col>72</xdr:col>
      <xdr:colOff>203200</xdr:colOff>
      <xdr:row>87</xdr:row>
      <xdr:rowOff>85271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0014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87</xdr:row>
      <xdr:rowOff>85271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9841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136979</xdr:rowOff>
    </xdr:from>
    <xdr:to>
      <xdr:col>77</xdr:col>
      <xdr:colOff>95250</xdr:colOff>
      <xdr:row>87</xdr:row>
      <xdr:rowOff>67129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51906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68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34471</xdr:rowOff>
    </xdr:from>
    <xdr:to>
      <xdr:col>73</xdr:col>
      <xdr:colOff>44450</xdr:colOff>
      <xdr:row>87</xdr:row>
      <xdr:rowOff>136071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120848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17236</xdr:rowOff>
    </xdr:from>
    <xdr:to>
      <xdr:col>64</xdr:col>
      <xdr:colOff>152400</xdr:colOff>
      <xdr:row>87</xdr:row>
      <xdr:rowOff>118836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103613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月の九州北部豪雨及び令和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年梅雨前線による大雨により、他の地方公共団体等から職員派遣の支援を受けているものの、十分ではないため、一時的に職員定数の特例を設け、</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人増員した。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豪雨災害以降、復旧・復興業務のため一定数の職員増を行い、特例定数の範囲内で正規職員の増員採用や任期付職員の採用等を行い業務に対応してきたが、今後は職員減に取り組みたい。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このような状況において、令和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日現在の職員数は</a:t>
          </a:r>
          <a:r>
            <a:rPr kumimoji="1" lang="en-US" altLang="ja-JP" sz="1300">
              <a:latin typeface="ＭＳ Ｐゴシック" panose="020B0600070205080204" pitchFamily="50" charset="-128"/>
              <a:ea typeface="ＭＳ Ｐゴシック" panose="020B0600070205080204" pitchFamily="50" charset="-128"/>
            </a:rPr>
            <a:t>528</a:t>
          </a:r>
          <a:r>
            <a:rPr kumimoji="1" lang="ja-JP" altLang="en-US" sz="1300">
              <a:latin typeface="ＭＳ Ｐゴシック" panose="020B0600070205080204" pitchFamily="50" charset="-128"/>
              <a:ea typeface="ＭＳ Ｐゴシック" panose="020B0600070205080204" pitchFamily="50" charset="-128"/>
            </a:rPr>
            <a:t>人（前年度比＋</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人）</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45538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43490"/>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17615</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45538</xdr:rowOff>
    </xdr:from>
    <xdr:to>
      <xdr:col>81</xdr:col>
      <xdr:colOff>133350</xdr:colOff>
      <xdr:row>67</xdr:row>
      <xdr:rowOff>45538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3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1936</xdr:rowOff>
    </xdr:from>
    <xdr:to>
      <xdr:col>81</xdr:col>
      <xdr:colOff>44450</xdr:colOff>
      <xdr:row>62</xdr:row>
      <xdr:rowOff>15724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31836"/>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119578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06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1936</xdr:rowOff>
    </xdr:from>
    <xdr:to>
      <xdr:col>77</xdr:col>
      <xdr:colOff>44450</xdr:colOff>
      <xdr:row>62</xdr:row>
      <xdr:rowOff>6531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631836"/>
          <a:ext cx="8890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89263</xdr:rowOff>
    </xdr:from>
    <xdr:to>
      <xdr:col>77</xdr:col>
      <xdr:colOff>95250</xdr:colOff>
      <xdr:row>62</xdr:row>
      <xdr:rowOff>19413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29590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16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167640</xdr:rowOff>
    </xdr:from>
    <xdr:to>
      <xdr:col>72</xdr:col>
      <xdr:colOff>203200</xdr:colOff>
      <xdr:row>62</xdr:row>
      <xdr:rowOff>6531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26090"/>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75474</xdr:rowOff>
    </xdr:from>
    <xdr:to>
      <xdr:col>73</xdr:col>
      <xdr:colOff>44450</xdr:colOff>
      <xdr:row>62</xdr:row>
      <xdr:rowOff>5624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15801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0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153851</xdr:rowOff>
    </xdr:from>
    <xdr:to>
      <xdr:col>68</xdr:col>
      <xdr:colOff>152400</xdr:colOff>
      <xdr:row>61</xdr:row>
      <xdr:rowOff>167640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12301"/>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5460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133246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136374</xdr:rowOff>
    </xdr:from>
    <xdr:to>
      <xdr:col>81</xdr:col>
      <xdr:colOff>95250</xdr:colOff>
      <xdr:row>62</xdr:row>
      <xdr:rowOff>66524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9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108451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6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122586</xdr:rowOff>
    </xdr:from>
    <xdr:to>
      <xdr:col>77</xdr:col>
      <xdr:colOff>95250</xdr:colOff>
      <xdr:row>62</xdr:row>
      <xdr:rowOff>52736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8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37513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67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127181</xdr:rowOff>
    </xdr:from>
    <xdr:to>
      <xdr:col>73</xdr:col>
      <xdr:colOff>44450</xdr:colOff>
      <xdr:row>62</xdr:row>
      <xdr:rowOff>57331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42108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116840</xdr:rowOff>
    </xdr:from>
    <xdr:to>
      <xdr:col>68</xdr:col>
      <xdr:colOff>203200</xdr:colOff>
      <xdr:row>62</xdr:row>
      <xdr:rowOff>46990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31767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103051</xdr:rowOff>
    </xdr:from>
    <xdr:to>
      <xdr:col>64</xdr:col>
      <xdr:colOff>152400</xdr:colOff>
      <xdr:row>62</xdr:row>
      <xdr:rowOff>33201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6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17978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％となり、前年度と比べて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標準税収入額等の増により、分母となる標準財政規模が増加したことが主な要因である。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今後、災害復旧事業や庁舎建設事業等の大型事業に伴い、償還額の増が見込まれることから、数値の悪化は避けられない状況である。今後も、事業の選択及び交付税措置のある起債の活用に努めていく。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33867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4045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97367</xdr:rowOff>
    </xdr:from>
    <xdr:to>
      <xdr:col>81</xdr:col>
      <xdr:colOff>44450</xdr:colOff>
      <xdr:row>40</xdr:row>
      <xdr:rowOff>6350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78391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166105</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5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6350</xdr:rowOff>
    </xdr:from>
    <xdr:to>
      <xdr:col>77</xdr:col>
      <xdr:colOff>44450</xdr:colOff>
      <xdr:row>40</xdr:row>
      <xdr:rowOff>73378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86435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153811</xdr:rowOff>
    </xdr:from>
    <xdr:to>
      <xdr:col>77</xdr:col>
      <xdr:colOff>95250</xdr:colOff>
      <xdr:row>40</xdr:row>
      <xdr:rowOff>83961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68738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73378</xdr:rowOff>
    </xdr:from>
    <xdr:to>
      <xdr:col>72</xdr:col>
      <xdr:colOff>203200</xdr:colOff>
      <xdr:row>40</xdr:row>
      <xdr:rowOff>153811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93137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113595</xdr:rowOff>
    </xdr:from>
    <xdr:to>
      <xdr:col>73</xdr:col>
      <xdr:colOff>44450</xdr:colOff>
      <xdr:row>40</xdr:row>
      <xdr:rowOff>43745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53922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153811</xdr:rowOff>
    </xdr:from>
    <xdr:to>
      <xdr:col>68</xdr:col>
      <xdr:colOff>152400</xdr:colOff>
      <xdr:row>41</xdr:row>
      <xdr:rowOff>9172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0118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53922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158344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63094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22578</xdr:rowOff>
    </xdr:from>
    <xdr:to>
      <xdr:col>73</xdr:col>
      <xdr:colOff>44450</xdr:colOff>
      <xdr:row>40</xdr:row>
      <xdr:rowOff>124178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108955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103011</xdr:rowOff>
    </xdr:from>
    <xdr:to>
      <xdr:col>68</xdr:col>
      <xdr:colOff>203200</xdr:colOff>
      <xdr:row>41</xdr:row>
      <xdr:rowOff>33161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17938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129822</xdr:rowOff>
    </xdr:from>
    <xdr:to>
      <xdr:col>64</xdr:col>
      <xdr:colOff>152400</xdr:colOff>
      <xdr:row>41</xdr:row>
      <xdr:rowOff>59972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44749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昨年度同様に、将来負担比率は</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となった。任意繰上償還により、地方債残高の減少に加え、充当可能財源である基金（地域振興基金等）の増や交付税措置率の高い起債の借入を行っていることが主な要因である。災害復旧事業や新庁舎建設事業により、地方債現在高の増や充当可能基金の減が見込まれるため、今後、数値の悪化が避けられない状況である。今後も、事業の選択及び交付税措置のある起債の活用により、将来負担比率の悪化を抑えるよう努め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164919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2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136996</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164919</xdr:rowOff>
    </xdr:from>
    <xdr:to>
      <xdr:col>81</xdr:col>
      <xdr:colOff>133350</xdr:colOff>
      <xdr:row>22</xdr:row>
      <xdr:rowOff>164919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3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118248</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47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146171</xdr:rowOff>
    </xdr:from>
    <xdr:to>
      <xdr:col>81</xdr:col>
      <xdr:colOff>95250</xdr:colOff>
      <xdr:row>14</xdr:row>
      <xdr:rowOff>76321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7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38160</xdr:rowOff>
    </xdr:from>
    <xdr:to>
      <xdr:col>77</xdr:col>
      <xdr:colOff>95250</xdr:colOff>
      <xdr:row>13</xdr:row>
      <xdr:rowOff>139760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79526</xdr:rowOff>
    </xdr:from>
    <xdr:to>
      <xdr:col>73</xdr:col>
      <xdr:colOff>44450</xdr:colOff>
      <xdr:row>14</xdr:row>
      <xdr:rowOff>9676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80433</xdr:rowOff>
    </xdr:from>
    <xdr:to>
      <xdr:col>68</xdr:col>
      <xdr:colOff>203200</xdr:colOff>
      <xdr:row>15</xdr:row>
      <xdr:rowOff>10583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20760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121877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50,024
48,840
246.71
42,632,516
41,051,119
1,024,352
16,354,399
31,672,327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前年度比較すると</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ポイント増加となり、前年に続き類似団体平均を上回っている。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復旧・復興業務の目途が付くまでの間は、特例定数の範囲内で正規職員の増員採用や任期付職員の採用等を行い、業務に対応していく必要があるため経費の増が見込まれるが、定数管理の徹底を図り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677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187325</xdr:colOff>
      <xdr:row>37</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67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37</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61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37</xdr:row>
      <xdr:rowOff>85090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6110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138447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152400</xdr:rowOff>
    </xdr:from>
    <xdr:to>
      <xdr:col>15</xdr:col>
      <xdr:colOff>149225</xdr:colOff>
      <xdr:row>37</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67327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38100</xdr:rowOff>
    </xdr:from>
    <xdr:to>
      <xdr:col>11</xdr:col>
      <xdr:colOff>60325</xdr:colOff>
      <xdr:row>36</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年度は、標準税収入額等の経常的一般財源は増加したが、予防接種事業や</a:t>
          </a:r>
          <a:r>
            <a:rPr kumimoji="1" lang="en-US" altLang="ja-JP" sz="1300">
              <a:latin typeface="ＭＳ Ｐゴシック" panose="020B0600070205080204" pitchFamily="50" charset="-128"/>
              <a:ea typeface="ＭＳ Ｐゴシック" panose="020B0600070205080204" pitchFamily="50" charset="-128"/>
            </a:rPr>
            <a:t>IT</a:t>
          </a:r>
          <a:r>
            <a:rPr kumimoji="1" lang="ja-JP" altLang="en-US" sz="1300">
              <a:latin typeface="ＭＳ Ｐゴシック" panose="020B0600070205080204" pitchFamily="50" charset="-128"/>
              <a:ea typeface="ＭＳ Ｐゴシック" panose="020B0600070205080204" pitchFamily="50" charset="-128"/>
            </a:rPr>
            <a:t>教育推進事業の増による影響で前年度比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ポイントの増となっている。</a:t>
          </a:r>
        </a:p>
        <a:p>
          <a:r>
            <a:rPr kumimoji="1" lang="ja-JP" altLang="en-US" sz="1300">
              <a:latin typeface="ＭＳ Ｐゴシック" panose="020B0600070205080204" pitchFamily="50" charset="-128"/>
              <a:ea typeface="ＭＳ Ｐゴシック" panose="020B0600070205080204" pitchFamily="50" charset="-128"/>
            </a:rPr>
            <a:t>　今後も公共施設の適正維持とともに、管理方法を含めた事業費の見直し等コスト削減に努める。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152400</xdr:rowOff>
    </xdr:from>
    <xdr:to>
      <xdr:col>82</xdr:col>
      <xdr:colOff>107950</xdr:colOff>
      <xdr:row>17</xdr:row>
      <xdr:rowOff>6350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95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76200</xdr:rowOff>
    </xdr:from>
    <xdr:to>
      <xdr:col>78</xdr:col>
      <xdr:colOff>69850</xdr:colOff>
      <xdr:row>16</xdr:row>
      <xdr:rowOff>152400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19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82550</xdr:rowOff>
    </xdr:from>
    <xdr:to>
      <xdr:col>73</xdr:col>
      <xdr:colOff>180975</xdr:colOff>
      <xdr:row>16</xdr:row>
      <xdr:rowOff>76200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543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82550</xdr:rowOff>
    </xdr:from>
    <xdr:to>
      <xdr:col>69</xdr:col>
      <xdr:colOff>92075</xdr:colOff>
      <xdr:row>16</xdr:row>
      <xdr:rowOff>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54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99077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127000</xdr:rowOff>
    </xdr:from>
    <xdr:to>
      <xdr:col>82</xdr:col>
      <xdr:colOff>158750</xdr:colOff>
      <xdr:row>17</xdr:row>
      <xdr:rowOff>57150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143527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101600</xdr:rowOff>
    </xdr:from>
    <xdr:to>
      <xdr:col>78</xdr:col>
      <xdr:colOff>120650</xdr:colOff>
      <xdr:row>17</xdr:row>
      <xdr:rowOff>31750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41927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1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25400</xdr:rowOff>
    </xdr:from>
    <xdr:to>
      <xdr:col>74</xdr:col>
      <xdr:colOff>31750</xdr:colOff>
      <xdr:row>16</xdr:row>
      <xdr:rowOff>127000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137177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31750</xdr:rowOff>
    </xdr:from>
    <xdr:to>
      <xdr:col>69</xdr:col>
      <xdr:colOff>142875</xdr:colOff>
      <xdr:row>15</xdr:row>
      <xdr:rowOff>133350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7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120650</xdr:rowOff>
    </xdr:from>
    <xdr:to>
      <xdr:col>65</xdr:col>
      <xdr:colOff>53975</xdr:colOff>
      <xdr:row>16</xdr:row>
      <xdr:rowOff>50800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60977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年度は、主に障がい福祉サービス事業・児童手当給付事業の増により前年度比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ポイントの増となっている。　</a:t>
          </a:r>
        </a:p>
        <a:p>
          <a:r>
            <a:rPr kumimoji="1" lang="ja-JP" altLang="en-US" sz="1300">
              <a:latin typeface="ＭＳ Ｐゴシック" panose="020B0600070205080204" pitchFamily="50" charset="-128"/>
              <a:ea typeface="ＭＳ Ｐゴシック" panose="020B0600070205080204" pitchFamily="50" charset="-128"/>
            </a:rPr>
            <a:t>　今後も各福祉制度の受給増により扶助費の増嵩が想定されるため、審査等の適正化を進め、歳出抑制に努める。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78994</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6584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165371</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78994</xdr:rowOff>
    </xdr:from>
    <xdr:to>
      <xdr:col>24</xdr:col>
      <xdr:colOff>114300</xdr:colOff>
      <xdr:row>53</xdr:row>
      <xdr:rowOff>78994</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120142</xdr:rowOff>
    </xdr:from>
    <xdr:to>
      <xdr:col>24</xdr:col>
      <xdr:colOff>25400</xdr:colOff>
      <xdr:row>55</xdr:row>
      <xdr:rowOff>165862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4989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96283</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26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124206</xdr:rowOff>
    </xdr:from>
    <xdr:to>
      <xdr:col>24</xdr:col>
      <xdr:colOff>76200</xdr:colOff>
      <xdr:row>56</xdr:row>
      <xdr:rowOff>54356</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101854</xdr:rowOff>
    </xdr:from>
    <xdr:to>
      <xdr:col>19</xdr:col>
      <xdr:colOff>187325</xdr:colOff>
      <xdr:row>55</xdr:row>
      <xdr:rowOff>120142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316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96774</xdr:rowOff>
    </xdr:from>
    <xdr:to>
      <xdr:col>20</xdr:col>
      <xdr:colOff>38100</xdr:colOff>
      <xdr:row>56</xdr:row>
      <xdr:rowOff>26924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11701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2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65278</xdr:rowOff>
    </xdr:from>
    <xdr:to>
      <xdr:col>15</xdr:col>
      <xdr:colOff>98425</xdr:colOff>
      <xdr:row>55</xdr:row>
      <xdr:rowOff>101854</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950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65278</xdr:rowOff>
    </xdr:from>
    <xdr:to>
      <xdr:col>11</xdr:col>
      <xdr:colOff>9525</xdr:colOff>
      <xdr:row>55</xdr:row>
      <xdr:rowOff>129286</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950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51054</xdr:rowOff>
    </xdr:from>
    <xdr:to>
      <xdr:col>11</xdr:col>
      <xdr:colOff>60325</xdr:colOff>
      <xdr:row>55</xdr:row>
      <xdr:rowOff>152654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137431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6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66565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115062</xdr:rowOff>
    </xdr:from>
    <xdr:to>
      <xdr:col>24</xdr:col>
      <xdr:colOff>76200</xdr:colOff>
      <xdr:row>56</xdr:row>
      <xdr:rowOff>45212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131589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89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69342</xdr:rowOff>
    </xdr:from>
    <xdr:to>
      <xdr:col>20</xdr:col>
      <xdr:colOff>38100</xdr:colOff>
      <xdr:row>55</xdr:row>
      <xdr:rowOff>170942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9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9669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67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51054</xdr:rowOff>
    </xdr:from>
    <xdr:to>
      <xdr:col>15</xdr:col>
      <xdr:colOff>149225</xdr:colOff>
      <xdr:row>55</xdr:row>
      <xdr:rowOff>152654</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162831</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14478</xdr:rowOff>
    </xdr:from>
    <xdr:to>
      <xdr:col>11</xdr:col>
      <xdr:colOff>60325</xdr:colOff>
      <xdr:row>55</xdr:row>
      <xdr:rowOff>116078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126255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78486</xdr:rowOff>
    </xdr:from>
    <xdr:to>
      <xdr:col>6</xdr:col>
      <xdr:colOff>171450</xdr:colOff>
      <xdr:row>56</xdr:row>
      <xdr:rowOff>8636</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18813</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7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後期高齢者医療広域負担金の増等により前年比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ポイントの増となっている。</a:t>
          </a:r>
        </a:p>
        <a:p>
          <a:r>
            <a:rPr kumimoji="1" lang="ja-JP" altLang="en-US" sz="1300">
              <a:latin typeface="ＭＳ Ｐゴシック" panose="020B0600070205080204" pitchFamily="50" charset="-128"/>
              <a:ea typeface="ＭＳ Ｐゴシック" panose="020B0600070205080204" pitchFamily="50" charset="-128"/>
            </a:rPr>
            <a:t>　後期高齢者医療事業、介護保険事業の特別会計への繰出金は増加傾向であるため、事業見直し等により繰出金の抑制を図り、普通会計の負担を減らしていく必要がある。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69850</xdr:rowOff>
    </xdr:from>
    <xdr:to>
      <xdr:col>82</xdr:col>
      <xdr:colOff>107950</xdr:colOff>
      <xdr:row>55</xdr:row>
      <xdr:rowOff>88900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4996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69850</xdr:rowOff>
    </xdr:from>
    <xdr:to>
      <xdr:col>78</xdr:col>
      <xdr:colOff>69850</xdr:colOff>
      <xdr:row>55</xdr:row>
      <xdr:rowOff>107950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49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12700</xdr:rowOff>
    </xdr:from>
    <xdr:to>
      <xdr:col>73</xdr:col>
      <xdr:colOff>180975</xdr:colOff>
      <xdr:row>55</xdr:row>
      <xdr:rowOff>107950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4424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105427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12700</xdr:rowOff>
    </xdr:from>
    <xdr:to>
      <xdr:col>69</xdr:col>
      <xdr:colOff>92075</xdr:colOff>
      <xdr:row>55</xdr:row>
      <xdr:rowOff>88900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442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105427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38100</xdr:rowOff>
    </xdr:from>
    <xdr:to>
      <xdr:col>82</xdr:col>
      <xdr:colOff>158750</xdr:colOff>
      <xdr:row>55</xdr:row>
      <xdr:rowOff>139700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54627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19050</xdr:rowOff>
    </xdr:from>
    <xdr:to>
      <xdr:col>78</xdr:col>
      <xdr:colOff>120650</xdr:colOff>
      <xdr:row>55</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130827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57150</xdr:rowOff>
    </xdr:from>
    <xdr:to>
      <xdr:col>74</xdr:col>
      <xdr:colOff>31750</xdr:colOff>
      <xdr:row>55</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168927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133350</xdr:rowOff>
    </xdr:from>
    <xdr:to>
      <xdr:col>69</xdr:col>
      <xdr:colOff>142875</xdr:colOff>
      <xdr:row>55</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73677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38100</xdr:rowOff>
    </xdr:from>
    <xdr:to>
      <xdr:col>65</xdr:col>
      <xdr:colOff>53975</xdr:colOff>
      <xdr:row>55</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補助費等に係る経常収支比率は、地域コミュニティ活動支援事業の減による影響で前年度比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ポイント減となっている。</a:t>
          </a:r>
        </a:p>
        <a:p>
          <a:r>
            <a:rPr kumimoji="1" lang="ja-JP" altLang="en-US" sz="1300">
              <a:latin typeface="ＭＳ Ｐゴシック" panose="020B0600070205080204" pitchFamily="50" charset="-128"/>
              <a:ea typeface="ＭＳ Ｐゴシック" panose="020B0600070205080204" pitchFamily="50" charset="-128"/>
            </a:rPr>
            <a:t>　今後も補助金交付団体の精査、現行補助金の廃止・縮小も含めた補助金交付基準の見直し、特別会計や一部事務組合の歳出見直しによる繰出金縮減を等行い、歳出の適正化に努める。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2772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109855</xdr:rowOff>
    </xdr:from>
    <xdr:to>
      <xdr:col>82</xdr:col>
      <xdr:colOff>107950</xdr:colOff>
      <xdr:row>38</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62495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12717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56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121285</xdr:rowOff>
    </xdr:from>
    <xdr:to>
      <xdr:col>78</xdr:col>
      <xdr:colOff>69850</xdr:colOff>
      <xdr:row>38</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6363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102252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274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46990</xdr:rowOff>
    </xdr:from>
    <xdr:to>
      <xdr:col>73</xdr:col>
      <xdr:colOff>180975</xdr:colOff>
      <xdr:row>38</xdr:row>
      <xdr:rowOff>121285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56209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79392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25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46990</xdr:rowOff>
    </xdr:from>
    <xdr:to>
      <xdr:col>69</xdr:col>
      <xdr:colOff>92075</xdr:colOff>
      <xdr:row>38</xdr:row>
      <xdr:rowOff>69850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5620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73677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67962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2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59055</xdr:rowOff>
    </xdr:from>
    <xdr:to>
      <xdr:col>82</xdr:col>
      <xdr:colOff>158750</xdr:colOff>
      <xdr:row>38</xdr:row>
      <xdr:rowOff>160655</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5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31132</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54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76200</xdr:rowOff>
    </xdr:from>
    <xdr:to>
      <xdr:col>78</xdr:col>
      <xdr:colOff>120650</xdr:colOff>
      <xdr:row>39</xdr:row>
      <xdr:rowOff>6350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162577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70485</xdr:rowOff>
    </xdr:from>
    <xdr:to>
      <xdr:col>74</xdr:col>
      <xdr:colOff>31750</xdr:colOff>
      <xdr:row>39</xdr:row>
      <xdr:rowOff>635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58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156862</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67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167640</xdr:rowOff>
    </xdr:from>
    <xdr:to>
      <xdr:col>69</xdr:col>
      <xdr:colOff>142875</xdr:colOff>
      <xdr:row>38</xdr:row>
      <xdr:rowOff>97790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5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82567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59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19050</xdr:rowOff>
    </xdr:from>
    <xdr:to>
      <xdr:col>65</xdr:col>
      <xdr:colOff>53975</xdr:colOff>
      <xdr:row>38</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105427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62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減となっており、類似団体平均を下回っている。要因として、合併特例債や過疎債の増があるものの、普通交付税の追加交付等による一時的な歳入の経常的一般財源等の伸びによる影響が考えられる。今後、災害復旧事業債や庁舎建設事業等の大型事業の償還額の増加が見込まれるため、投資事業を厳密に精査し、起債額の抑制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380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13352</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108602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8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3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31750</xdr:rowOff>
    </xdr:from>
    <xdr:to>
      <xdr:col>24</xdr:col>
      <xdr:colOff>25400</xdr:colOff>
      <xdr:row>77</xdr:row>
      <xdr:rowOff>98425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23340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19702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21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98425</xdr:rowOff>
    </xdr:from>
    <xdr:to>
      <xdr:col>19</xdr:col>
      <xdr:colOff>187325</xdr:colOff>
      <xdr:row>77</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3000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85725</xdr:rowOff>
    </xdr:from>
    <xdr:to>
      <xdr:col>20</xdr:col>
      <xdr:colOff>38100</xdr:colOff>
      <xdr:row>78</xdr:row>
      <xdr:rowOff>15875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652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373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41275</xdr:rowOff>
    </xdr:from>
    <xdr:to>
      <xdr:col>15</xdr:col>
      <xdr:colOff>98425</xdr:colOff>
      <xdr:row>77</xdr:row>
      <xdr:rowOff>127000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2429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19702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41275</xdr:rowOff>
    </xdr:from>
    <xdr:to>
      <xdr:col>11</xdr:col>
      <xdr:colOff>9525</xdr:colOff>
      <xdr:row>78</xdr:row>
      <xdr:rowOff>41275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24292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134002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149877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168927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47625</xdr:rowOff>
    </xdr:from>
    <xdr:to>
      <xdr:col>20</xdr:col>
      <xdr:colOff>38100</xdr:colOff>
      <xdr:row>77</xdr:row>
      <xdr:rowOff>149225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159402</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018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76200</xdr:rowOff>
    </xdr:from>
    <xdr:to>
      <xdr:col>15</xdr:col>
      <xdr:colOff>149225</xdr:colOff>
      <xdr:row>78</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16527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161925</xdr:rowOff>
    </xdr:from>
    <xdr:to>
      <xdr:col>11</xdr:col>
      <xdr:colOff>60325</xdr:colOff>
      <xdr:row>77</xdr:row>
      <xdr:rowOff>92075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102252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96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161925</xdr:rowOff>
    </xdr:from>
    <xdr:to>
      <xdr:col>6</xdr:col>
      <xdr:colOff>171450</xdr:colOff>
      <xdr:row>78</xdr:row>
      <xdr:rowOff>92075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3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76852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44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公債費を除く経常収支比率は、類似団体平均を上回っており、前年度比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ポイントの増となっている。分母となる経常的一般財源等が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標準税収入額等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の増により増加したが、分子となる経常経費等一般財源において、人件費、扶助費等が増加したことが主な要因となっている。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今後も、施設管理経費の適正化等も踏まえた全市をあげた総合的な事業費の抑制を進め、経常収支の改善に努める。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132715</xdr:rowOff>
    </xdr:from>
    <xdr:to>
      <xdr:col>82</xdr:col>
      <xdr:colOff>107950</xdr:colOff>
      <xdr:row>80</xdr:row>
      <xdr:rowOff>46989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8565"/>
          <a:ext cx="0" cy="111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19066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46989</xdr:rowOff>
    </xdr:from>
    <xdr:to>
      <xdr:col>82</xdr:col>
      <xdr:colOff>196850</xdr:colOff>
      <xdr:row>80</xdr:row>
      <xdr:rowOff>46989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762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47642</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132715</xdr:rowOff>
    </xdr:from>
    <xdr:to>
      <xdr:col>82</xdr:col>
      <xdr:colOff>196850</xdr:colOff>
      <xdr:row>73</xdr:row>
      <xdr:rowOff>132715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81280</xdr:rowOff>
    </xdr:from>
    <xdr:to>
      <xdr:col>82</xdr:col>
      <xdr:colOff>107950</xdr:colOff>
      <xdr:row>76</xdr:row>
      <xdr:rowOff>6986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940030"/>
          <a:ext cx="8382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105427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96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46990</xdr:rowOff>
    </xdr:from>
    <xdr:to>
      <xdr:col>78</xdr:col>
      <xdr:colOff>69850</xdr:colOff>
      <xdr:row>75</xdr:row>
      <xdr:rowOff>81280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9057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24765</xdr:rowOff>
    </xdr:from>
    <xdr:to>
      <xdr:col>78</xdr:col>
      <xdr:colOff>120650</xdr:colOff>
      <xdr:row>75</xdr:row>
      <xdr:rowOff>126365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136542</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652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104140</xdr:rowOff>
    </xdr:from>
    <xdr:to>
      <xdr:col>73</xdr:col>
      <xdr:colOff>180975</xdr:colOff>
      <xdr:row>75</xdr:row>
      <xdr:rowOff>46990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61999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127635</xdr:rowOff>
    </xdr:from>
    <xdr:to>
      <xdr:col>74</xdr:col>
      <xdr:colOff>31750</xdr:colOff>
      <xdr:row>75</xdr:row>
      <xdr:rowOff>57785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81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67962</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58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104140</xdr:rowOff>
    </xdr:from>
    <xdr:to>
      <xdr:col>69</xdr:col>
      <xdr:colOff>92075</xdr:colOff>
      <xdr:row>75</xdr:row>
      <xdr:rowOff>12700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61999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150495</xdr:rowOff>
    </xdr:from>
    <xdr:to>
      <xdr:col>69</xdr:col>
      <xdr:colOff>142875</xdr:colOff>
      <xdr:row>74</xdr:row>
      <xdr:rowOff>80645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66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65422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52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xdr:rowOff>
    </xdr:from>
    <xdr:to>
      <xdr:col>65</xdr:col>
      <xdr:colOff>53975</xdr:colOff>
      <xdr:row>75</xdr:row>
      <xdr:rowOff>114935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99713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5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127635</xdr:rowOff>
    </xdr:from>
    <xdr:to>
      <xdr:col>82</xdr:col>
      <xdr:colOff>158750</xdr:colOff>
      <xdr:row>76</xdr:row>
      <xdr:rowOff>57786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9863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144162</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83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30480</xdr:rowOff>
    </xdr:from>
    <xdr:to>
      <xdr:col>78</xdr:col>
      <xdr:colOff>120650</xdr:colOff>
      <xdr:row>75</xdr:row>
      <xdr:rowOff>132080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116857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75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167640</xdr:rowOff>
    </xdr:from>
    <xdr:to>
      <xdr:col>74</xdr:col>
      <xdr:colOff>31750</xdr:colOff>
      <xdr:row>75</xdr:row>
      <xdr:rowOff>97790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82566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94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53340</xdr:rowOff>
    </xdr:from>
    <xdr:to>
      <xdr:col>69</xdr:col>
      <xdr:colOff>142875</xdr:colOff>
      <xdr:row>73</xdr:row>
      <xdr:rowOff>154940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56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165117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33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73677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26556</xdr:rowOff>
    </xdr:from>
    <xdr:to>
      <xdr:col>29</xdr:col>
      <xdr:colOff>127000</xdr:colOff>
      <xdr:row>20</xdr:row>
      <xdr:rowOff>100762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1581"/>
          <a:ext cx="0" cy="14458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72839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100762</xdr:rowOff>
    </xdr:from>
    <xdr:to>
      <xdr:col>30</xdr:col>
      <xdr:colOff>25400</xdr:colOff>
      <xdr:row>20</xdr:row>
      <xdr:rowOff>100762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7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26556</xdr:rowOff>
    </xdr:from>
    <xdr:to>
      <xdr:col>30</xdr:col>
      <xdr:colOff>25400</xdr:colOff>
      <xdr:row>12</xdr:row>
      <xdr:rowOff>26556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1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23457</xdr:rowOff>
    </xdr:from>
    <xdr:to>
      <xdr:col>29</xdr:col>
      <xdr:colOff>127000</xdr:colOff>
      <xdr:row>16</xdr:row>
      <xdr:rowOff>124460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14282"/>
          <a:ext cx="647700" cy="101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112831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140754</xdr:rowOff>
    </xdr:from>
    <xdr:to>
      <xdr:col>29</xdr:col>
      <xdr:colOff>177800</xdr:colOff>
      <xdr:row>17</xdr:row>
      <xdr:rowOff>70904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124460</xdr:rowOff>
    </xdr:from>
    <xdr:to>
      <xdr:col>26</xdr:col>
      <xdr:colOff>50800</xdr:colOff>
      <xdr:row>16</xdr:row>
      <xdr:rowOff>168872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15285"/>
          <a:ext cx="698500" cy="44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64414</xdr:rowOff>
    </xdr:from>
    <xdr:to>
      <xdr:col>26</xdr:col>
      <xdr:colOff>101600</xdr:colOff>
      <xdr:row>17</xdr:row>
      <xdr:rowOff>166014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150791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3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168872</xdr:rowOff>
    </xdr:from>
    <xdr:to>
      <xdr:col>22</xdr:col>
      <xdr:colOff>114300</xdr:colOff>
      <xdr:row>17</xdr:row>
      <xdr:rowOff>3696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59697"/>
          <a:ext cx="698500" cy="6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108369</xdr:rowOff>
    </xdr:from>
    <xdr:to>
      <xdr:col>22</xdr:col>
      <xdr:colOff>165100</xdr:colOff>
      <xdr:row>18</xdr:row>
      <xdr:rowOff>38519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23296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5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3696</xdr:rowOff>
    </xdr:from>
    <xdr:to>
      <xdr:col>18</xdr:col>
      <xdr:colOff>177800</xdr:colOff>
      <xdr:row>17</xdr:row>
      <xdr:rowOff>3797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65971"/>
          <a:ext cx="698500" cy="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122415</xdr:rowOff>
    </xdr:from>
    <xdr:to>
      <xdr:col>19</xdr:col>
      <xdr:colOff>38100</xdr:colOff>
      <xdr:row>18</xdr:row>
      <xdr:rowOff>52565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37342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123118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144107</xdr:rowOff>
    </xdr:from>
    <xdr:to>
      <xdr:col>29</xdr:col>
      <xdr:colOff>177800</xdr:colOff>
      <xdr:row>16</xdr:row>
      <xdr:rowOff>74257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63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160634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0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73660</xdr:rowOff>
    </xdr:from>
    <xdr:to>
      <xdr:col>26</xdr:col>
      <xdr:colOff>101600</xdr:colOff>
      <xdr:row>17</xdr:row>
      <xdr:rowOff>3810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64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13987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3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118072</xdr:rowOff>
    </xdr:from>
    <xdr:to>
      <xdr:col>22</xdr:col>
      <xdr:colOff>165100</xdr:colOff>
      <xdr:row>17</xdr:row>
      <xdr:rowOff>48222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08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58399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77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124346</xdr:rowOff>
    </xdr:from>
    <xdr:to>
      <xdr:col>19</xdr:col>
      <xdr:colOff>38100</xdr:colOff>
      <xdr:row>17</xdr:row>
      <xdr:rowOff>54496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15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64673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84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124447</xdr:rowOff>
    </xdr:from>
    <xdr:to>
      <xdr:col>15</xdr:col>
      <xdr:colOff>101600</xdr:colOff>
      <xdr:row>17</xdr:row>
      <xdr:rowOff>54597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15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64774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8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107798</xdr:rowOff>
    </xdr:from>
    <xdr:to>
      <xdr:col>29</xdr:col>
      <xdr:colOff>127000</xdr:colOff>
      <xdr:row>38</xdr:row>
      <xdr:rowOff>53886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32348"/>
          <a:ext cx="0" cy="1489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25963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53886</xdr:rowOff>
    </xdr:from>
    <xdr:to>
      <xdr:col>30</xdr:col>
      <xdr:colOff>25400</xdr:colOff>
      <xdr:row>38</xdr:row>
      <xdr:rowOff>53886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1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22725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107798</xdr:rowOff>
    </xdr:from>
    <xdr:to>
      <xdr:col>30</xdr:col>
      <xdr:colOff>25400</xdr:colOff>
      <xdr:row>33</xdr:row>
      <xdr:rowOff>107798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32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92101</xdr:rowOff>
    </xdr:from>
    <xdr:to>
      <xdr:col>29</xdr:col>
      <xdr:colOff>127000</xdr:colOff>
      <xdr:row>37</xdr:row>
      <xdr:rowOff>187160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216801"/>
          <a:ext cx="647700" cy="95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225772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36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37795</xdr:rowOff>
    </xdr:from>
    <xdr:to>
      <xdr:col>29</xdr:col>
      <xdr:colOff>177800</xdr:colOff>
      <xdr:row>36</xdr:row>
      <xdr:rowOff>139395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151384</xdr:rowOff>
    </xdr:from>
    <xdr:to>
      <xdr:col>26</xdr:col>
      <xdr:colOff>50800</xdr:colOff>
      <xdr:row>37</xdr:row>
      <xdr:rowOff>92101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104634"/>
          <a:ext cx="698500" cy="112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54597</xdr:rowOff>
    </xdr:from>
    <xdr:to>
      <xdr:col>26</xdr:col>
      <xdr:colOff>101600</xdr:colOff>
      <xdr:row>36</xdr:row>
      <xdr:rowOff>156197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7007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166374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76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151384</xdr:rowOff>
    </xdr:from>
    <xdr:to>
      <xdr:col>22</xdr:col>
      <xdr:colOff>114300</xdr:colOff>
      <xdr:row>37</xdr:row>
      <xdr:rowOff>54648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104634"/>
          <a:ext cx="698500" cy="74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91211</xdr:rowOff>
    </xdr:from>
    <xdr:to>
      <xdr:col>22</xdr:col>
      <xdr:colOff>165100</xdr:colOff>
      <xdr:row>37</xdr:row>
      <xdr:rowOff>21361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704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202988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1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135382</xdr:rowOff>
    </xdr:from>
    <xdr:to>
      <xdr:col>18</xdr:col>
      <xdr:colOff>177800</xdr:colOff>
      <xdr:row>37</xdr:row>
      <xdr:rowOff>54648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088632"/>
          <a:ext cx="698500" cy="90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137389</xdr:rowOff>
    </xdr:from>
    <xdr:to>
      <xdr:col>19</xdr:col>
      <xdr:colOff>38100</xdr:colOff>
      <xdr:row>37</xdr:row>
      <xdr:rowOff>67539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90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249166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5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96889</xdr:rowOff>
    </xdr:from>
    <xdr:to>
      <xdr:col>15</xdr:col>
      <xdr:colOff>101600</xdr:colOff>
      <xdr:row>37</xdr:row>
      <xdr:rowOff>198489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22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183266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307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136360</xdr:rowOff>
    </xdr:from>
    <xdr:to>
      <xdr:col>29</xdr:col>
      <xdr:colOff>177800</xdr:colOff>
      <xdr:row>37</xdr:row>
      <xdr:rowOff>237960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261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108437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23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41301</xdr:rowOff>
    </xdr:from>
    <xdr:to>
      <xdr:col>26</xdr:col>
      <xdr:colOff>101600</xdr:colOff>
      <xdr:row>37</xdr:row>
      <xdr:rowOff>142901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166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127678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252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100584</xdr:rowOff>
    </xdr:from>
    <xdr:to>
      <xdr:col>22</xdr:col>
      <xdr:colOff>165100</xdr:colOff>
      <xdr:row>37</xdr:row>
      <xdr:rowOff>30734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53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15511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4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3848</xdr:rowOff>
    </xdr:from>
    <xdr:to>
      <xdr:col>19</xdr:col>
      <xdr:colOff>38100</xdr:colOff>
      <xdr:row>37</xdr:row>
      <xdr:rowOff>105448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28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90225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1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84582</xdr:rowOff>
    </xdr:from>
    <xdr:to>
      <xdr:col>15</xdr:col>
      <xdr:colOff>101600</xdr:colOff>
      <xdr:row>37</xdr:row>
      <xdr:rowOff>14732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37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196359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806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50,024
48,840
246.71
42,632,516
41,051,119
1,024,352
16,354,399
31,672,327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41897</xdr:rowOff>
    </xdr:from>
    <xdr:to>
      <xdr:col>24</xdr:col>
      <xdr:colOff>62865</xdr:colOff>
      <xdr:row>39</xdr:row>
      <xdr:rowOff>96189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6847"/>
          <a:ext cx="127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100016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96189</xdr:rowOff>
    </xdr:from>
    <xdr:to>
      <xdr:col>24</xdr:col>
      <xdr:colOff>152400</xdr:colOff>
      <xdr:row>39</xdr:row>
      <xdr:rowOff>96189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41897</xdr:rowOff>
    </xdr:from>
    <xdr:to>
      <xdr:col>24</xdr:col>
      <xdr:colOff>152400</xdr:colOff>
      <xdr:row>31</xdr:row>
      <xdr:rowOff>41897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6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3683</xdr:rowOff>
    </xdr:from>
    <xdr:to>
      <xdr:col>24</xdr:col>
      <xdr:colOff>63500</xdr:colOff>
      <xdr:row>36</xdr:row>
      <xdr:rowOff>109588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75883"/>
          <a:ext cx="838200" cy="10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30510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52083</xdr:rowOff>
    </xdr:from>
    <xdr:to>
      <xdr:col>24</xdr:col>
      <xdr:colOff>114300</xdr:colOff>
      <xdr:row>36</xdr:row>
      <xdr:rowOff>153683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109588</xdr:rowOff>
    </xdr:from>
    <xdr:to>
      <xdr:col>19</xdr:col>
      <xdr:colOff>177800</xdr:colOff>
      <xdr:row>36</xdr:row>
      <xdr:rowOff>126479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81788"/>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146571</xdr:rowOff>
    </xdr:from>
    <xdr:to>
      <xdr:col>20</xdr:col>
      <xdr:colOff>38100</xdr:colOff>
      <xdr:row>37</xdr:row>
      <xdr:rowOff>76721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67848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126479</xdr:rowOff>
    </xdr:from>
    <xdr:to>
      <xdr:col>15</xdr:col>
      <xdr:colOff>50800</xdr:colOff>
      <xdr:row>36</xdr:row>
      <xdr:rowOff>126962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98679"/>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166941</xdr:rowOff>
    </xdr:from>
    <xdr:to>
      <xdr:col>15</xdr:col>
      <xdr:colOff>101600</xdr:colOff>
      <xdr:row>37</xdr:row>
      <xdr:rowOff>97091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88218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120955</xdr:rowOff>
    </xdr:from>
    <xdr:to>
      <xdr:col>10</xdr:col>
      <xdr:colOff>114300</xdr:colOff>
      <xdr:row>36</xdr:row>
      <xdr:rowOff>126962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93155"/>
          <a:ext cx="889000" cy="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102887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67335</xdr:rowOff>
    </xdr:from>
    <xdr:to>
      <xdr:col>6</xdr:col>
      <xdr:colOff>38100</xdr:colOff>
      <xdr:row>37</xdr:row>
      <xdr:rowOff>168935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160062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124333</xdr:rowOff>
    </xdr:from>
    <xdr:to>
      <xdr:col>24</xdr:col>
      <xdr:colOff>114300</xdr:colOff>
      <xdr:row>36</xdr:row>
      <xdr:rowOff>54483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2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147210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76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58788</xdr:rowOff>
    </xdr:from>
    <xdr:to>
      <xdr:col>20</xdr:col>
      <xdr:colOff>38100</xdr:colOff>
      <xdr:row>36</xdr:row>
      <xdr:rowOff>160388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3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5465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0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75679</xdr:rowOff>
    </xdr:from>
    <xdr:to>
      <xdr:col>15</xdr:col>
      <xdr:colOff>101600</xdr:colOff>
      <xdr:row>37</xdr:row>
      <xdr:rowOff>5829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4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22356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2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76162</xdr:rowOff>
    </xdr:from>
    <xdr:to>
      <xdr:col>10</xdr:col>
      <xdr:colOff>165100</xdr:colOff>
      <xdr:row>37</xdr:row>
      <xdr:rowOff>6312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4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22839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2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70155</xdr:rowOff>
    </xdr:from>
    <xdr:to>
      <xdr:col>6</xdr:col>
      <xdr:colOff>38100</xdr:colOff>
      <xdr:row>37</xdr:row>
      <xdr:rowOff>305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16832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1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44114</xdr:rowOff>
    </xdr:from>
    <xdr:to>
      <xdr:col>24</xdr:col>
      <xdr:colOff>62865</xdr:colOff>
      <xdr:row>59</xdr:row>
      <xdr:rowOff>67996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16614"/>
          <a:ext cx="1270" cy="1566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71823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67996</xdr:rowOff>
    </xdr:from>
    <xdr:to>
      <xdr:col>24</xdr:col>
      <xdr:colOff>152400</xdr:colOff>
      <xdr:row>59</xdr:row>
      <xdr:rowOff>67996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8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162241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9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44114</xdr:rowOff>
    </xdr:from>
    <xdr:to>
      <xdr:col>24</xdr:col>
      <xdr:colOff>152400</xdr:colOff>
      <xdr:row>50</xdr:row>
      <xdr:rowOff>44114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25233</xdr:rowOff>
    </xdr:from>
    <xdr:to>
      <xdr:col>24</xdr:col>
      <xdr:colOff>63500</xdr:colOff>
      <xdr:row>55</xdr:row>
      <xdr:rowOff>166202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454983"/>
          <a:ext cx="8382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156618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86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6741</xdr:rowOff>
    </xdr:from>
    <xdr:to>
      <xdr:col>24</xdr:col>
      <xdr:colOff>114300</xdr:colOff>
      <xdr:row>56</xdr:row>
      <xdr:rowOff>108341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0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170698</xdr:rowOff>
    </xdr:from>
    <xdr:to>
      <xdr:col>19</xdr:col>
      <xdr:colOff>177800</xdr:colOff>
      <xdr:row>55</xdr:row>
      <xdr:rowOff>25233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428998"/>
          <a:ext cx="889000" cy="2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61163</xdr:rowOff>
    </xdr:from>
    <xdr:to>
      <xdr:col>20</xdr:col>
      <xdr:colOff>38100</xdr:colOff>
      <xdr:row>56</xdr:row>
      <xdr:rowOff>162763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6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153890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170698</xdr:rowOff>
    </xdr:from>
    <xdr:to>
      <xdr:col>15</xdr:col>
      <xdr:colOff>50800</xdr:colOff>
      <xdr:row>56</xdr:row>
      <xdr:rowOff>24699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428998"/>
          <a:ext cx="889000" cy="19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54473</xdr:rowOff>
    </xdr:from>
    <xdr:to>
      <xdr:col>15</xdr:col>
      <xdr:colOff>101600</xdr:colOff>
      <xdr:row>56</xdr:row>
      <xdr:rowOff>156073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5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147200</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74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24699</xdr:rowOff>
    </xdr:from>
    <xdr:to>
      <xdr:col>10</xdr:col>
      <xdr:colOff>114300</xdr:colOff>
      <xdr:row>56</xdr:row>
      <xdr:rowOff>28219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625899"/>
          <a:ext cx="8890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107538</xdr:rowOff>
    </xdr:from>
    <xdr:to>
      <xdr:col>10</xdr:col>
      <xdr:colOff>165100</xdr:colOff>
      <xdr:row>57</xdr:row>
      <xdr:rowOff>37688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28815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8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86370</xdr:rowOff>
    </xdr:from>
    <xdr:to>
      <xdr:col>6</xdr:col>
      <xdr:colOff>38100</xdr:colOff>
      <xdr:row>58</xdr:row>
      <xdr:rowOff>16520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7647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5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115402</xdr:rowOff>
    </xdr:from>
    <xdr:to>
      <xdr:col>24</xdr:col>
      <xdr:colOff>114300</xdr:colOff>
      <xdr:row>56</xdr:row>
      <xdr:rowOff>45552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54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138279</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39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145883</xdr:rowOff>
    </xdr:from>
    <xdr:to>
      <xdr:col>20</xdr:col>
      <xdr:colOff>38100</xdr:colOff>
      <xdr:row>55</xdr:row>
      <xdr:rowOff>76033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40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92560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17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119898</xdr:rowOff>
    </xdr:from>
    <xdr:to>
      <xdr:col>15</xdr:col>
      <xdr:colOff>101600</xdr:colOff>
      <xdr:row>55</xdr:row>
      <xdr:rowOff>50048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37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66575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15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145349</xdr:rowOff>
    </xdr:from>
    <xdr:to>
      <xdr:col>10</xdr:col>
      <xdr:colOff>165100</xdr:colOff>
      <xdr:row>56</xdr:row>
      <xdr:rowOff>75499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57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92026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35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148869</xdr:rowOff>
    </xdr:from>
    <xdr:to>
      <xdr:col>6</xdr:col>
      <xdr:colOff>38100</xdr:colOff>
      <xdr:row>56</xdr:row>
      <xdr:rowOff>79019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57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95546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3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59820</xdr:rowOff>
    </xdr:from>
    <xdr:to>
      <xdr:col>24</xdr:col>
      <xdr:colOff>62865</xdr:colOff>
      <xdr:row>79</xdr:row>
      <xdr:rowOff>37026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770"/>
          <a:ext cx="1270" cy="134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40853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37026</xdr:rowOff>
    </xdr:from>
    <xdr:to>
      <xdr:col>24</xdr:col>
      <xdr:colOff>152400</xdr:colOff>
      <xdr:row>79</xdr:row>
      <xdr:rowOff>37026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6497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59820</xdr:rowOff>
    </xdr:from>
    <xdr:to>
      <xdr:col>24</xdr:col>
      <xdr:colOff>152400</xdr:colOff>
      <xdr:row>71</xdr:row>
      <xdr:rowOff>59820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33662</xdr:rowOff>
    </xdr:from>
    <xdr:to>
      <xdr:col>24</xdr:col>
      <xdr:colOff>63500</xdr:colOff>
      <xdr:row>79</xdr:row>
      <xdr:rowOff>65895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78212"/>
          <a:ext cx="838200" cy="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93783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23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70906</xdr:rowOff>
    </xdr:from>
    <xdr:to>
      <xdr:col>24</xdr:col>
      <xdr:colOff>114300</xdr:colOff>
      <xdr:row>78</xdr:row>
      <xdr:rowOff>1056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7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62237</xdr:rowOff>
    </xdr:from>
    <xdr:to>
      <xdr:col>19</xdr:col>
      <xdr:colOff>177800</xdr:colOff>
      <xdr:row>79</xdr:row>
      <xdr:rowOff>65895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606787"/>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115058</xdr:rowOff>
    </xdr:from>
    <xdr:to>
      <xdr:col>20</xdr:col>
      <xdr:colOff>38100</xdr:colOff>
      <xdr:row>78</xdr:row>
      <xdr:rowOff>45208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61735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9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62237</xdr:rowOff>
    </xdr:from>
    <xdr:to>
      <xdr:col>15</xdr:col>
      <xdr:colOff>50800</xdr:colOff>
      <xdr:row>79</xdr:row>
      <xdr:rowOff>65013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606787"/>
          <a:ext cx="8890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97521</xdr:rowOff>
    </xdr:from>
    <xdr:to>
      <xdr:col>15</xdr:col>
      <xdr:colOff>101600</xdr:colOff>
      <xdr:row>78</xdr:row>
      <xdr:rowOff>27671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44198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65013</xdr:rowOff>
    </xdr:from>
    <xdr:to>
      <xdr:col>10</xdr:col>
      <xdr:colOff>114300</xdr:colOff>
      <xdr:row>79</xdr:row>
      <xdr:rowOff>65078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609563"/>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36034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6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130800</xdr:rowOff>
    </xdr:from>
    <xdr:to>
      <xdr:col>6</xdr:col>
      <xdr:colOff>38100</xdr:colOff>
      <xdr:row>78</xdr:row>
      <xdr:rowOff>60950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77477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154312</xdr:rowOff>
    </xdr:from>
    <xdr:to>
      <xdr:col>24</xdr:col>
      <xdr:colOff>114300</xdr:colOff>
      <xdr:row>79</xdr:row>
      <xdr:rowOff>84462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52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69239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4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15095</xdr:rowOff>
    </xdr:from>
    <xdr:to>
      <xdr:col>20</xdr:col>
      <xdr:colOff>38100</xdr:colOff>
      <xdr:row>79</xdr:row>
      <xdr:rowOff>116695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55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107822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65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11437</xdr:rowOff>
    </xdr:from>
    <xdr:to>
      <xdr:col>15</xdr:col>
      <xdr:colOff>101600</xdr:colOff>
      <xdr:row>79</xdr:row>
      <xdr:rowOff>113037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5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104164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64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14213</xdr:rowOff>
    </xdr:from>
    <xdr:to>
      <xdr:col>10</xdr:col>
      <xdr:colOff>165100</xdr:colOff>
      <xdr:row>79</xdr:row>
      <xdr:rowOff>115813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55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106940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14278</xdr:rowOff>
    </xdr:from>
    <xdr:to>
      <xdr:col>6</xdr:col>
      <xdr:colOff>38100</xdr:colOff>
      <xdr:row>79</xdr:row>
      <xdr:rowOff>115878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5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107005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65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68461</xdr:rowOff>
    </xdr:from>
    <xdr:to>
      <xdr:col>24</xdr:col>
      <xdr:colOff>62865</xdr:colOff>
      <xdr:row>98</xdr:row>
      <xdr:rowOff>38187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70411"/>
          <a:ext cx="1270" cy="116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42014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38187</xdr:rowOff>
    </xdr:from>
    <xdr:to>
      <xdr:col>24</xdr:col>
      <xdr:colOff>152400</xdr:colOff>
      <xdr:row>98</xdr:row>
      <xdr:rowOff>38187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4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15138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68461</xdr:rowOff>
    </xdr:from>
    <xdr:to>
      <xdr:col>24</xdr:col>
      <xdr:colOff>152400</xdr:colOff>
      <xdr:row>91</xdr:row>
      <xdr:rowOff>68461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7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109533</xdr:rowOff>
    </xdr:from>
    <xdr:to>
      <xdr:col>24</xdr:col>
      <xdr:colOff>63500</xdr:colOff>
      <xdr:row>96</xdr:row>
      <xdr:rowOff>43574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97283"/>
          <a:ext cx="838200" cy="10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64585</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52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86158</xdr:rowOff>
    </xdr:from>
    <xdr:to>
      <xdr:col>24</xdr:col>
      <xdr:colOff>114300</xdr:colOff>
      <xdr:row>96</xdr:row>
      <xdr:rowOff>16308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7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43574</xdr:rowOff>
    </xdr:from>
    <xdr:to>
      <xdr:col>19</xdr:col>
      <xdr:colOff>177800</xdr:colOff>
      <xdr:row>96</xdr:row>
      <xdr:rowOff>61733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02774"/>
          <a:ext cx="889000" cy="1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137592</xdr:rowOff>
    </xdr:from>
    <xdr:to>
      <xdr:col>20</xdr:col>
      <xdr:colOff>38100</xdr:colOff>
      <xdr:row>96</xdr:row>
      <xdr:rowOff>67742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84269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0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49913</xdr:rowOff>
    </xdr:from>
    <xdr:to>
      <xdr:col>15</xdr:col>
      <xdr:colOff>50800</xdr:colOff>
      <xdr:row>96</xdr:row>
      <xdr:rowOff>61733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09113"/>
          <a:ext cx="889000" cy="1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44095</xdr:rowOff>
    </xdr:from>
    <xdr:to>
      <xdr:col>15</xdr:col>
      <xdr:colOff>101600</xdr:colOff>
      <xdr:row>96</xdr:row>
      <xdr:rowOff>145695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136822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9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49913</xdr:rowOff>
    </xdr:from>
    <xdr:to>
      <xdr:col>10</xdr:col>
      <xdr:colOff>114300</xdr:colOff>
      <xdr:row>97</xdr:row>
      <xdr:rowOff>8551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09113"/>
          <a:ext cx="889000" cy="13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117232</xdr:rowOff>
    </xdr:from>
    <xdr:to>
      <xdr:col>10</xdr:col>
      <xdr:colOff>165100</xdr:colOff>
      <xdr:row>96</xdr:row>
      <xdr:rowOff>47382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63909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18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99248</xdr:rowOff>
    </xdr:from>
    <xdr:to>
      <xdr:col>6</xdr:col>
      <xdr:colOff>38100</xdr:colOff>
      <xdr:row>97</xdr:row>
      <xdr:rowOff>29398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45925</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3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58733</xdr:rowOff>
    </xdr:from>
    <xdr:to>
      <xdr:col>24</xdr:col>
      <xdr:colOff>114300</xdr:colOff>
      <xdr:row>95</xdr:row>
      <xdr:rowOff>160333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4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81610</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9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164224</xdr:rowOff>
    </xdr:from>
    <xdr:to>
      <xdr:col>20</xdr:col>
      <xdr:colOff>38100</xdr:colOff>
      <xdr:row>96</xdr:row>
      <xdr:rowOff>94374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5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85501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544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10933</xdr:rowOff>
    </xdr:from>
    <xdr:to>
      <xdr:col>15</xdr:col>
      <xdr:colOff>101600</xdr:colOff>
      <xdr:row>96</xdr:row>
      <xdr:rowOff>112533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7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129060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24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170563</xdr:rowOff>
    </xdr:from>
    <xdr:to>
      <xdr:col>10</xdr:col>
      <xdr:colOff>165100</xdr:colOff>
      <xdr:row>96</xdr:row>
      <xdr:rowOff>100713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5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91840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55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129201</xdr:rowOff>
    </xdr:from>
    <xdr:to>
      <xdr:col>6</xdr:col>
      <xdr:colOff>38100</xdr:colOff>
      <xdr:row>97</xdr:row>
      <xdr:rowOff>59351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8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50478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68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35730</xdr:rowOff>
    </xdr:from>
    <xdr:to>
      <xdr:col>54</xdr:col>
      <xdr:colOff>189865</xdr:colOff>
      <xdr:row>39</xdr:row>
      <xdr:rowOff>82006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50680"/>
          <a:ext cx="1270" cy="1417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85833</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7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82006</xdr:rowOff>
    </xdr:from>
    <xdr:to>
      <xdr:col>55</xdr:col>
      <xdr:colOff>88900</xdr:colOff>
      <xdr:row>39</xdr:row>
      <xdr:rowOff>82006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6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153857</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25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35730</xdr:rowOff>
    </xdr:from>
    <xdr:to>
      <xdr:col>55</xdr:col>
      <xdr:colOff>88900</xdr:colOff>
      <xdr:row>31</xdr:row>
      <xdr:rowOff>35730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5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26151</xdr:rowOff>
    </xdr:from>
    <xdr:to>
      <xdr:col>55</xdr:col>
      <xdr:colOff>0</xdr:colOff>
      <xdr:row>36</xdr:row>
      <xdr:rowOff>36199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198351"/>
          <a:ext cx="838200" cy="1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157885</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158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8008</xdr:rowOff>
    </xdr:from>
    <xdr:to>
      <xdr:col>55</xdr:col>
      <xdr:colOff>50800</xdr:colOff>
      <xdr:row>36</xdr:row>
      <xdr:rowOff>109608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18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26151</xdr:rowOff>
    </xdr:from>
    <xdr:to>
      <xdr:col>50</xdr:col>
      <xdr:colOff>114300</xdr:colOff>
      <xdr:row>36</xdr:row>
      <xdr:rowOff>40422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198351"/>
          <a:ext cx="889000" cy="1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4731</xdr:rowOff>
    </xdr:from>
    <xdr:to>
      <xdr:col>50</xdr:col>
      <xdr:colOff>165100</xdr:colOff>
      <xdr:row>36</xdr:row>
      <xdr:rowOff>106331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1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97458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6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40422</xdr:rowOff>
    </xdr:from>
    <xdr:to>
      <xdr:col>45</xdr:col>
      <xdr:colOff>177800</xdr:colOff>
      <xdr:row>36</xdr:row>
      <xdr:rowOff>86132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212622"/>
          <a:ext cx="889000" cy="4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9206</xdr:rowOff>
    </xdr:from>
    <xdr:to>
      <xdr:col>46</xdr:col>
      <xdr:colOff>38100</xdr:colOff>
      <xdr:row>36</xdr:row>
      <xdr:rowOff>110806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101933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7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36547</xdr:rowOff>
    </xdr:from>
    <xdr:to>
      <xdr:col>41</xdr:col>
      <xdr:colOff>50800</xdr:colOff>
      <xdr:row>36</xdr:row>
      <xdr:rowOff>86132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180047"/>
          <a:ext cx="889000" cy="107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42483</xdr:rowOff>
    </xdr:from>
    <xdr:to>
      <xdr:col>41</xdr:col>
      <xdr:colOff>101600</xdr:colOff>
      <xdr:row>36</xdr:row>
      <xdr:rowOff>144083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135210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30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17152</xdr:rowOff>
    </xdr:from>
    <xdr:to>
      <xdr:col>36</xdr:col>
      <xdr:colOff>165100</xdr:colOff>
      <xdr:row>30</xdr:row>
      <xdr:rowOff>118752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109879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25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156849</xdr:rowOff>
    </xdr:from>
    <xdr:to>
      <xdr:col>55</xdr:col>
      <xdr:colOff>50800</xdr:colOff>
      <xdr:row>36</xdr:row>
      <xdr:rowOff>86999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15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8276</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00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146801</xdr:rowOff>
    </xdr:from>
    <xdr:to>
      <xdr:col>50</xdr:col>
      <xdr:colOff>165100</xdr:colOff>
      <xdr:row>36</xdr:row>
      <xdr:rowOff>76951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14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93478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59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161072</xdr:rowOff>
    </xdr:from>
    <xdr:to>
      <xdr:col>46</xdr:col>
      <xdr:colOff>38100</xdr:colOff>
      <xdr:row>36</xdr:row>
      <xdr:rowOff>91222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16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107749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59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35332</xdr:rowOff>
    </xdr:from>
    <xdr:to>
      <xdr:col>41</xdr:col>
      <xdr:colOff>101600</xdr:colOff>
      <xdr:row>36</xdr:row>
      <xdr:rowOff>136932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20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153459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598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157197</xdr:rowOff>
    </xdr:from>
    <xdr:to>
      <xdr:col>36</xdr:col>
      <xdr:colOff>165100</xdr:colOff>
      <xdr:row>30</xdr:row>
      <xdr:rowOff>87347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12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103874</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4904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103337</xdr:rowOff>
    </xdr:from>
    <xdr:to>
      <xdr:col>54</xdr:col>
      <xdr:colOff>189865</xdr:colOff>
      <xdr:row>58</xdr:row>
      <xdr:rowOff>46660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47287"/>
          <a:ext cx="1270" cy="114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50487</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99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46660</xdr:rowOff>
    </xdr:from>
    <xdr:to>
      <xdr:col>55</xdr:col>
      <xdr:colOff>88900</xdr:colOff>
      <xdr:row>58</xdr:row>
      <xdr:rowOff>46660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9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50014</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6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103337</xdr:rowOff>
    </xdr:from>
    <xdr:to>
      <xdr:col>55</xdr:col>
      <xdr:colOff>88900</xdr:colOff>
      <xdr:row>51</xdr:row>
      <xdr:rowOff>103337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4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17087</xdr:rowOff>
    </xdr:from>
    <xdr:to>
      <xdr:col>55</xdr:col>
      <xdr:colOff>0</xdr:colOff>
      <xdr:row>53</xdr:row>
      <xdr:rowOff>119233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103937"/>
          <a:ext cx="838200" cy="10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49496</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479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71069</xdr:rowOff>
    </xdr:from>
    <xdr:to>
      <xdr:col>55</xdr:col>
      <xdr:colOff>50800</xdr:colOff>
      <xdr:row>56</xdr:row>
      <xdr:rowOff>1219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5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119233</xdr:rowOff>
    </xdr:from>
    <xdr:to>
      <xdr:col>50</xdr:col>
      <xdr:colOff>114300</xdr:colOff>
      <xdr:row>56</xdr:row>
      <xdr:rowOff>58996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206083"/>
          <a:ext cx="889000" cy="45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63594</xdr:rowOff>
    </xdr:from>
    <xdr:to>
      <xdr:col>50</xdr:col>
      <xdr:colOff>165100</xdr:colOff>
      <xdr:row>55</xdr:row>
      <xdr:rowOff>165194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156321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58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158414</xdr:rowOff>
    </xdr:from>
    <xdr:to>
      <xdr:col>45</xdr:col>
      <xdr:colOff>177800</xdr:colOff>
      <xdr:row>56</xdr:row>
      <xdr:rowOff>58996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588164"/>
          <a:ext cx="889000" cy="7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132280</xdr:rowOff>
    </xdr:from>
    <xdr:to>
      <xdr:col>46</xdr:col>
      <xdr:colOff>38100</xdr:colOff>
      <xdr:row>56</xdr:row>
      <xdr:rowOff>62430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78957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33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116657</xdr:rowOff>
    </xdr:from>
    <xdr:to>
      <xdr:col>41</xdr:col>
      <xdr:colOff>50800</xdr:colOff>
      <xdr:row>55</xdr:row>
      <xdr:rowOff>158414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546407"/>
          <a:ext cx="889000" cy="4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131793</xdr:rowOff>
    </xdr:from>
    <xdr:to>
      <xdr:col>41</xdr:col>
      <xdr:colOff>101600</xdr:colOff>
      <xdr:row>56</xdr:row>
      <xdr:rowOff>61943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53070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6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143543</xdr:rowOff>
    </xdr:from>
    <xdr:to>
      <xdr:col>36</xdr:col>
      <xdr:colOff>165100</xdr:colOff>
      <xdr:row>56</xdr:row>
      <xdr:rowOff>73693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64820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6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137737</xdr:rowOff>
    </xdr:from>
    <xdr:to>
      <xdr:col>55</xdr:col>
      <xdr:colOff>50800</xdr:colOff>
      <xdr:row>53</xdr:row>
      <xdr:rowOff>67887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05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160614</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890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68433</xdr:rowOff>
    </xdr:from>
    <xdr:to>
      <xdr:col>50</xdr:col>
      <xdr:colOff>165100</xdr:colOff>
      <xdr:row>53</xdr:row>
      <xdr:rowOff>170033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15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15110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8930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8196</xdr:rowOff>
    </xdr:from>
    <xdr:to>
      <xdr:col>46</xdr:col>
      <xdr:colOff>38100</xdr:colOff>
      <xdr:row>56</xdr:row>
      <xdr:rowOff>109796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60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100923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70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107614</xdr:rowOff>
    </xdr:from>
    <xdr:to>
      <xdr:col>41</xdr:col>
      <xdr:colOff>101600</xdr:colOff>
      <xdr:row>56</xdr:row>
      <xdr:rowOff>37764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53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54291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31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65857</xdr:rowOff>
    </xdr:from>
    <xdr:to>
      <xdr:col>36</xdr:col>
      <xdr:colOff>165100</xdr:colOff>
      <xdr:row>55</xdr:row>
      <xdr:rowOff>167457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49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12534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27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13147</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86097"/>
          <a:ext cx="1270" cy="132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131274</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6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13147</xdr:rowOff>
    </xdr:from>
    <xdr:to>
      <xdr:col>55</xdr:col>
      <xdr:colOff>88900</xdr:colOff>
      <xdr:row>71</xdr:row>
      <xdr:rowOff>13147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8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70000</xdr:rowOff>
    </xdr:from>
    <xdr:to>
      <xdr:col>55</xdr:col>
      <xdr:colOff>0</xdr:colOff>
      <xdr:row>77</xdr:row>
      <xdr:rowOff>163154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2928750"/>
          <a:ext cx="838200" cy="43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99331</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29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120904</xdr:rowOff>
    </xdr:from>
    <xdr:to>
      <xdr:col>55</xdr:col>
      <xdr:colOff>50800</xdr:colOff>
      <xdr:row>77</xdr:row>
      <xdr:rowOff>51054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129504</xdr:rowOff>
    </xdr:from>
    <xdr:to>
      <xdr:col>50</xdr:col>
      <xdr:colOff>114300</xdr:colOff>
      <xdr:row>77</xdr:row>
      <xdr:rowOff>163154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331154"/>
          <a:ext cx="889000" cy="3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76716</xdr:rowOff>
    </xdr:from>
    <xdr:to>
      <xdr:col>50</xdr:col>
      <xdr:colOff>165100</xdr:colOff>
      <xdr:row>77</xdr:row>
      <xdr:rowOff>6866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10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23392</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88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56558</xdr:rowOff>
    </xdr:from>
    <xdr:to>
      <xdr:col>45</xdr:col>
      <xdr:colOff>177800</xdr:colOff>
      <xdr:row>77</xdr:row>
      <xdr:rowOff>129504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258208"/>
          <a:ext cx="889000" cy="7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51386</xdr:rowOff>
    </xdr:from>
    <xdr:to>
      <xdr:col>46</xdr:col>
      <xdr:colOff>38100</xdr:colOff>
      <xdr:row>76</xdr:row>
      <xdr:rowOff>152986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08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169514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285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13216</xdr:rowOff>
    </xdr:from>
    <xdr:to>
      <xdr:col>41</xdr:col>
      <xdr:colOff>50800</xdr:colOff>
      <xdr:row>77</xdr:row>
      <xdr:rowOff>56558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214866"/>
          <a:ext cx="889000" cy="4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52805</xdr:rowOff>
    </xdr:from>
    <xdr:to>
      <xdr:col>41</xdr:col>
      <xdr:colOff>101600</xdr:colOff>
      <xdr:row>76</xdr:row>
      <xdr:rowOff>154405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08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170931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85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137327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8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19200</xdr:rowOff>
    </xdr:from>
    <xdr:to>
      <xdr:col>55</xdr:col>
      <xdr:colOff>50800</xdr:colOff>
      <xdr:row>75</xdr:row>
      <xdr:rowOff>120800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87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42077</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72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112354</xdr:rowOff>
    </xdr:from>
    <xdr:to>
      <xdr:col>50</xdr:col>
      <xdr:colOff>165100</xdr:colOff>
      <xdr:row>78</xdr:row>
      <xdr:rowOff>42504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1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33631</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40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78704</xdr:rowOff>
    </xdr:from>
    <xdr:to>
      <xdr:col>46</xdr:col>
      <xdr:colOff>38100</xdr:colOff>
      <xdr:row>78</xdr:row>
      <xdr:rowOff>8854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28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171431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3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5758</xdr:rowOff>
    </xdr:from>
    <xdr:to>
      <xdr:col>41</xdr:col>
      <xdr:colOff>101600</xdr:colOff>
      <xdr:row>77</xdr:row>
      <xdr:rowOff>107358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20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98485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30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133866</xdr:rowOff>
    </xdr:from>
    <xdr:to>
      <xdr:col>36</xdr:col>
      <xdr:colOff>165100</xdr:colOff>
      <xdr:row>77</xdr:row>
      <xdr:rowOff>64016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16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55143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25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712</xdr:rowOff>
    </xdr:from>
    <xdr:to>
      <xdr:col>54</xdr:col>
      <xdr:colOff>189865</xdr:colOff>
      <xdr:row>98</xdr:row>
      <xdr:rowOff>103232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31212"/>
          <a:ext cx="1270" cy="147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107059</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103232</xdr:rowOff>
    </xdr:from>
    <xdr:to>
      <xdr:col>55</xdr:col>
      <xdr:colOff>88900</xdr:colOff>
      <xdr:row>98</xdr:row>
      <xdr:rowOff>103232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0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118839</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0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712</xdr:rowOff>
    </xdr:from>
    <xdr:to>
      <xdr:col>55</xdr:col>
      <xdr:colOff>88900</xdr:colOff>
      <xdr:row>90</xdr:row>
      <xdr:rowOff>712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3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160764</xdr:rowOff>
    </xdr:from>
    <xdr:to>
      <xdr:col>55</xdr:col>
      <xdr:colOff>0</xdr:colOff>
      <xdr:row>93</xdr:row>
      <xdr:rowOff>114609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5934164"/>
          <a:ext cx="838200" cy="12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139870</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27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161443</xdr:rowOff>
    </xdr:from>
    <xdr:to>
      <xdr:col>55</xdr:col>
      <xdr:colOff>50800</xdr:colOff>
      <xdr:row>96</xdr:row>
      <xdr:rowOff>91593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160764</xdr:rowOff>
    </xdr:from>
    <xdr:to>
      <xdr:col>50</xdr:col>
      <xdr:colOff>114300</xdr:colOff>
      <xdr:row>96</xdr:row>
      <xdr:rowOff>159283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5934164"/>
          <a:ext cx="889000" cy="68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170107</xdr:rowOff>
    </xdr:from>
    <xdr:to>
      <xdr:col>50</xdr:col>
      <xdr:colOff>165100</xdr:colOff>
      <xdr:row>96</xdr:row>
      <xdr:rowOff>100257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91384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5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89571</xdr:rowOff>
    </xdr:from>
    <xdr:to>
      <xdr:col>45</xdr:col>
      <xdr:colOff>177800</xdr:colOff>
      <xdr:row>96</xdr:row>
      <xdr:rowOff>159283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548771"/>
          <a:ext cx="889000" cy="69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109975</xdr:rowOff>
    </xdr:from>
    <xdr:to>
      <xdr:col>46</xdr:col>
      <xdr:colOff>38100</xdr:colOff>
      <xdr:row>97</xdr:row>
      <xdr:rowOff>40125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31252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89571</xdr:rowOff>
    </xdr:from>
    <xdr:to>
      <xdr:col>41</xdr:col>
      <xdr:colOff>50800</xdr:colOff>
      <xdr:row>96</xdr:row>
      <xdr:rowOff>101949</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548771"/>
          <a:ext cx="889000" cy="1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96628</xdr:rowOff>
    </xdr:from>
    <xdr:to>
      <xdr:col>41</xdr:col>
      <xdr:colOff>101600</xdr:colOff>
      <xdr:row>97</xdr:row>
      <xdr:rowOff>26778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17905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118804</xdr:rowOff>
    </xdr:from>
    <xdr:to>
      <xdr:col>36</xdr:col>
      <xdr:colOff>165100</xdr:colOff>
      <xdr:row>97</xdr:row>
      <xdr:rowOff>48954</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40081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6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63809</xdr:rowOff>
    </xdr:from>
    <xdr:to>
      <xdr:col>55</xdr:col>
      <xdr:colOff>50800</xdr:colOff>
      <xdr:row>93</xdr:row>
      <xdr:rowOff>165409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00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86686</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586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109964</xdr:rowOff>
    </xdr:from>
    <xdr:to>
      <xdr:col>50</xdr:col>
      <xdr:colOff>165100</xdr:colOff>
      <xdr:row>93</xdr:row>
      <xdr:rowOff>40114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588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56641</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39795" y="15658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108483</xdr:rowOff>
    </xdr:from>
    <xdr:to>
      <xdr:col>46</xdr:col>
      <xdr:colOff>38100</xdr:colOff>
      <xdr:row>97</xdr:row>
      <xdr:rowOff>38633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56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55160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34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38771</xdr:rowOff>
    </xdr:from>
    <xdr:to>
      <xdr:col>41</xdr:col>
      <xdr:colOff>101600</xdr:colOff>
      <xdr:row>96</xdr:row>
      <xdr:rowOff>140371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49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156898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27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51149</xdr:rowOff>
    </xdr:from>
    <xdr:to>
      <xdr:col>36</xdr:col>
      <xdr:colOff>165100</xdr:colOff>
      <xdr:row>96</xdr:row>
      <xdr:rowOff>152749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51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169276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28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73939</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560339"/>
          <a:ext cx="1269" cy="11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20616</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33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73939</xdr:rowOff>
    </xdr:from>
    <xdr:to>
      <xdr:col>86</xdr:col>
      <xdr:colOff>25400</xdr:colOff>
      <xdr:row>32</xdr:row>
      <xdr:rowOff>73939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560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73939</xdr:rowOff>
    </xdr:from>
    <xdr:to>
      <xdr:col>85</xdr:col>
      <xdr:colOff>127000</xdr:colOff>
      <xdr:row>34</xdr:row>
      <xdr:rowOff>5474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5560339"/>
          <a:ext cx="838200" cy="27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58882</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73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80455</xdr:rowOff>
    </xdr:from>
    <xdr:to>
      <xdr:col>85</xdr:col>
      <xdr:colOff>177800</xdr:colOff>
      <xdr:row>39</xdr:row>
      <xdr:rowOff>10605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9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5474</xdr:rowOff>
    </xdr:from>
    <xdr:to>
      <xdr:col>81</xdr:col>
      <xdr:colOff>50800</xdr:colOff>
      <xdr:row>34</xdr:row>
      <xdr:rowOff>53187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5834774"/>
          <a:ext cx="889000" cy="4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92113</xdr:rowOff>
    </xdr:from>
    <xdr:to>
      <xdr:col>81</xdr:col>
      <xdr:colOff>101600</xdr:colOff>
      <xdr:row>39</xdr:row>
      <xdr:rowOff>22263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0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13390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69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20003</xdr:rowOff>
    </xdr:from>
    <xdr:to>
      <xdr:col>76</xdr:col>
      <xdr:colOff>114300</xdr:colOff>
      <xdr:row>34</xdr:row>
      <xdr:rowOff>53187</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5163503"/>
          <a:ext cx="889000" cy="71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73622</xdr:rowOff>
    </xdr:from>
    <xdr:to>
      <xdr:col>76</xdr:col>
      <xdr:colOff>165100</xdr:colOff>
      <xdr:row>39</xdr:row>
      <xdr:rowOff>3772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8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166349</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68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13081</xdr:rowOff>
    </xdr:from>
    <xdr:to>
      <xdr:col>71</xdr:col>
      <xdr:colOff>177800</xdr:colOff>
      <xdr:row>30</xdr:row>
      <xdr:rowOff>20003</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5156581"/>
          <a:ext cx="889000" cy="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38494</xdr:rowOff>
    </xdr:from>
    <xdr:to>
      <xdr:col>72</xdr:col>
      <xdr:colOff>38100</xdr:colOff>
      <xdr:row>38</xdr:row>
      <xdr:rowOff>140094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5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131221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64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66154</xdr:rowOff>
    </xdr:from>
    <xdr:to>
      <xdr:col>67</xdr:col>
      <xdr:colOff>101600</xdr:colOff>
      <xdr:row>38</xdr:row>
      <xdr:rowOff>167754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8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158881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67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23139</xdr:rowOff>
    </xdr:from>
    <xdr:to>
      <xdr:col>85</xdr:col>
      <xdr:colOff>177800</xdr:colOff>
      <xdr:row>32</xdr:row>
      <xdr:rowOff>124739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55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147616</xdr:rowOff>
    </xdr:from>
    <xdr:ext cx="534377"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546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126124</xdr:rowOff>
    </xdr:from>
    <xdr:to>
      <xdr:col>81</xdr:col>
      <xdr:colOff>101600</xdr:colOff>
      <xdr:row>34</xdr:row>
      <xdr:rowOff>56274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578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72801</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14111" y="555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2387</xdr:rowOff>
    </xdr:from>
    <xdr:to>
      <xdr:col>76</xdr:col>
      <xdr:colOff>165100</xdr:colOff>
      <xdr:row>34</xdr:row>
      <xdr:rowOff>103987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583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120514</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25111" y="560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29</xdr:row>
      <xdr:rowOff>140653</xdr:rowOff>
    </xdr:from>
    <xdr:to>
      <xdr:col>72</xdr:col>
      <xdr:colOff>38100</xdr:colOff>
      <xdr:row>30</xdr:row>
      <xdr:rowOff>70803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511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28</xdr:row>
      <xdr:rowOff>87330</xdr:rowOff>
    </xdr:from>
    <xdr:ext cx="59901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03795" y="488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133731</xdr:rowOff>
    </xdr:from>
    <xdr:to>
      <xdr:col>67</xdr:col>
      <xdr:colOff>101600</xdr:colOff>
      <xdr:row>30</xdr:row>
      <xdr:rowOff>63881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510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28</xdr:row>
      <xdr:rowOff>80408</xdr:rowOff>
    </xdr:from>
    <xdr:ext cx="599010"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14795" y="488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11668</xdr:rowOff>
    </xdr:from>
    <xdr:to>
      <xdr:col>85</xdr:col>
      <xdr:colOff>126364</xdr:colOff>
      <xdr:row>78</xdr:row>
      <xdr:rowOff>124662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013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128489</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124662</xdr:rowOff>
    </xdr:from>
    <xdr:to>
      <xdr:col>86</xdr:col>
      <xdr:colOff>25400</xdr:colOff>
      <xdr:row>78</xdr:row>
      <xdr:rowOff>124662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129795</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7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11668</xdr:rowOff>
    </xdr:from>
    <xdr:to>
      <xdr:col>86</xdr:col>
      <xdr:colOff>25400</xdr:colOff>
      <xdr:row>70</xdr:row>
      <xdr:rowOff>11668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01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118832</xdr:rowOff>
    </xdr:from>
    <xdr:to>
      <xdr:col>85</xdr:col>
      <xdr:colOff>127000</xdr:colOff>
      <xdr:row>73</xdr:row>
      <xdr:rowOff>129805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2634682"/>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149689</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3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171262</xdr:rowOff>
    </xdr:from>
    <xdr:to>
      <xdr:col>85</xdr:col>
      <xdr:colOff>177800</xdr:colOff>
      <xdr:row>75</xdr:row>
      <xdr:rowOff>101412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5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22134</xdr:rowOff>
    </xdr:from>
    <xdr:to>
      <xdr:col>81</xdr:col>
      <xdr:colOff>50800</xdr:colOff>
      <xdr:row>73</xdr:row>
      <xdr:rowOff>118832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2537984"/>
          <a:ext cx="889000" cy="9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16580</xdr:rowOff>
    </xdr:from>
    <xdr:to>
      <xdr:col>81</xdr:col>
      <xdr:colOff>101600</xdr:colOff>
      <xdr:row>75</xdr:row>
      <xdr:rowOff>118180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109307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96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22134</xdr:rowOff>
    </xdr:from>
    <xdr:to>
      <xdr:col>76</xdr:col>
      <xdr:colOff>114300</xdr:colOff>
      <xdr:row>73</xdr:row>
      <xdr:rowOff>34430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2537984"/>
          <a:ext cx="889000" cy="1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34983</xdr:rowOff>
    </xdr:from>
    <xdr:to>
      <xdr:col>76</xdr:col>
      <xdr:colOff>165100</xdr:colOff>
      <xdr:row>75</xdr:row>
      <xdr:rowOff>136583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127709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9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34430</xdr:rowOff>
    </xdr:from>
    <xdr:to>
      <xdr:col>71</xdr:col>
      <xdr:colOff>177800</xdr:colOff>
      <xdr:row>74</xdr:row>
      <xdr:rowOff>20893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2550280"/>
          <a:ext cx="889000" cy="15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34820</xdr:rowOff>
    </xdr:from>
    <xdr:to>
      <xdr:col>72</xdr:col>
      <xdr:colOff>38100</xdr:colOff>
      <xdr:row>75</xdr:row>
      <xdr:rowOff>136420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127547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9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164795</xdr:rowOff>
    </xdr:from>
    <xdr:to>
      <xdr:col>67</xdr:col>
      <xdr:colOff>101600</xdr:colOff>
      <xdr:row>76</xdr:row>
      <xdr:rowOff>94945</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86072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79005</xdr:rowOff>
    </xdr:from>
    <xdr:to>
      <xdr:col>85</xdr:col>
      <xdr:colOff>177800</xdr:colOff>
      <xdr:row>74</xdr:row>
      <xdr:rowOff>9155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5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101882</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44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68032</xdr:rowOff>
    </xdr:from>
    <xdr:to>
      <xdr:col>81</xdr:col>
      <xdr:colOff>101600</xdr:colOff>
      <xdr:row>73</xdr:row>
      <xdr:rowOff>169632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58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14709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35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142784</xdr:rowOff>
    </xdr:from>
    <xdr:to>
      <xdr:col>76</xdr:col>
      <xdr:colOff>165100</xdr:colOff>
      <xdr:row>73</xdr:row>
      <xdr:rowOff>72934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48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89461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26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155080</xdr:rowOff>
    </xdr:from>
    <xdr:to>
      <xdr:col>72</xdr:col>
      <xdr:colOff>38100</xdr:colOff>
      <xdr:row>73</xdr:row>
      <xdr:rowOff>85230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4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101757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27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141543</xdr:rowOff>
    </xdr:from>
    <xdr:to>
      <xdr:col>67</xdr:col>
      <xdr:colOff>101600</xdr:colOff>
      <xdr:row>74</xdr:row>
      <xdr:rowOff>71693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65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88220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43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106764</xdr:rowOff>
    </xdr:from>
    <xdr:to>
      <xdr:col>85</xdr:col>
      <xdr:colOff>126364</xdr:colOff>
      <xdr:row>98</xdr:row>
      <xdr:rowOff>128115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537264"/>
          <a:ext cx="1269" cy="139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53441</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31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106764</xdr:rowOff>
    </xdr:from>
    <xdr:to>
      <xdr:col>86</xdr:col>
      <xdr:colOff>25400</xdr:colOff>
      <xdr:row>90</xdr:row>
      <xdr:rowOff>106764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53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97628</xdr:rowOff>
    </xdr:from>
    <xdr:to>
      <xdr:col>85</xdr:col>
      <xdr:colOff>127000</xdr:colOff>
      <xdr:row>96</xdr:row>
      <xdr:rowOff>121028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385378"/>
          <a:ext cx="838200" cy="19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1883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32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23456</xdr:rowOff>
    </xdr:from>
    <xdr:to>
      <xdr:col>85</xdr:col>
      <xdr:colOff>177800</xdr:colOff>
      <xdr:row>97</xdr:row>
      <xdr:rowOff>125056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5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87762</xdr:rowOff>
    </xdr:from>
    <xdr:to>
      <xdr:col>81</xdr:col>
      <xdr:colOff>50800</xdr:colOff>
      <xdr:row>95</xdr:row>
      <xdr:rowOff>97628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375512"/>
          <a:ext cx="889000" cy="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17357</xdr:rowOff>
    </xdr:from>
    <xdr:to>
      <xdr:col>81</xdr:col>
      <xdr:colOff>101600</xdr:colOff>
      <xdr:row>97</xdr:row>
      <xdr:rowOff>118957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4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110084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4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9682</xdr:rowOff>
    </xdr:from>
    <xdr:to>
      <xdr:col>76</xdr:col>
      <xdr:colOff>114300</xdr:colOff>
      <xdr:row>95</xdr:row>
      <xdr:rowOff>87762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297432"/>
          <a:ext cx="889000" cy="7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16069</xdr:rowOff>
    </xdr:from>
    <xdr:to>
      <xdr:col>76</xdr:col>
      <xdr:colOff>165100</xdr:colOff>
      <xdr:row>97</xdr:row>
      <xdr:rowOff>117669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108796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73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9682</xdr:rowOff>
    </xdr:from>
    <xdr:to>
      <xdr:col>71</xdr:col>
      <xdr:colOff>177800</xdr:colOff>
      <xdr:row>95</xdr:row>
      <xdr:rowOff>95909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297432"/>
          <a:ext cx="889000" cy="8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145473</xdr:rowOff>
    </xdr:from>
    <xdr:to>
      <xdr:col>72</xdr:col>
      <xdr:colOff>38100</xdr:colOff>
      <xdr:row>97</xdr:row>
      <xdr:rowOff>75623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60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66750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69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36923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83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70228</xdr:rowOff>
    </xdr:from>
    <xdr:to>
      <xdr:col>85</xdr:col>
      <xdr:colOff>177800</xdr:colOff>
      <xdr:row>97</xdr:row>
      <xdr:rowOff>378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52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93105</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38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46828</xdr:rowOff>
    </xdr:from>
    <xdr:to>
      <xdr:col>81</xdr:col>
      <xdr:colOff>101600</xdr:colOff>
      <xdr:row>95</xdr:row>
      <xdr:rowOff>148428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33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164955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10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36962</xdr:rowOff>
    </xdr:from>
    <xdr:to>
      <xdr:col>76</xdr:col>
      <xdr:colOff>165100</xdr:colOff>
      <xdr:row>95</xdr:row>
      <xdr:rowOff>138562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32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155089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09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130332</xdr:rowOff>
    </xdr:from>
    <xdr:to>
      <xdr:col>72</xdr:col>
      <xdr:colOff>38100</xdr:colOff>
      <xdr:row>95</xdr:row>
      <xdr:rowOff>60482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24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77009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02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45109</xdr:rowOff>
    </xdr:from>
    <xdr:to>
      <xdr:col>67</xdr:col>
      <xdr:colOff>101600</xdr:colOff>
      <xdr:row>95</xdr:row>
      <xdr:rowOff>146709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33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163236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10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128041</xdr:rowOff>
    </xdr:from>
    <xdr:to>
      <xdr:col>116</xdr:col>
      <xdr:colOff>62864</xdr:colOff>
      <xdr:row>38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71541"/>
          <a:ext cx="1269" cy="1268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74718</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128041</xdr:rowOff>
    </xdr:from>
    <xdr:to>
      <xdr:col>116</xdr:col>
      <xdr:colOff>152400</xdr:colOff>
      <xdr:row>30</xdr:row>
      <xdr:rowOff>128041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154902</xdr:rowOff>
    </xdr:from>
    <xdr:to>
      <xdr:col>116</xdr:col>
      <xdr:colOff>63500</xdr:colOff>
      <xdr:row>38</xdr:row>
      <xdr:rowOff>24943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498552"/>
          <a:ext cx="838200" cy="4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73144</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073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50267</xdr:rowOff>
    </xdr:from>
    <xdr:to>
      <xdr:col>116</xdr:col>
      <xdr:colOff>114300</xdr:colOff>
      <xdr:row>36</xdr:row>
      <xdr:rowOff>151867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18885</xdr:rowOff>
    </xdr:from>
    <xdr:to>
      <xdr:col>111</xdr:col>
      <xdr:colOff>177800</xdr:colOff>
      <xdr:row>38</xdr:row>
      <xdr:rowOff>24943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533985"/>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16091</xdr:rowOff>
    </xdr:from>
    <xdr:to>
      <xdr:col>112</xdr:col>
      <xdr:colOff>38100</xdr:colOff>
      <xdr:row>36</xdr:row>
      <xdr:rowOff>117691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1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134218</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596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18885</xdr:rowOff>
    </xdr:from>
    <xdr:to>
      <xdr:col>107</xdr:col>
      <xdr:colOff>50800</xdr:colOff>
      <xdr:row>38</xdr:row>
      <xdr:rowOff>20600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533985"/>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41923</xdr:rowOff>
    </xdr:from>
    <xdr:to>
      <xdr:col>107</xdr:col>
      <xdr:colOff>101600</xdr:colOff>
      <xdr:row>36</xdr:row>
      <xdr:rowOff>143523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160050</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598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18256</xdr:rowOff>
    </xdr:from>
    <xdr:to>
      <xdr:col>102</xdr:col>
      <xdr:colOff>114300</xdr:colOff>
      <xdr:row>38</xdr:row>
      <xdr:rowOff>20600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533356"/>
          <a:ext cx="889000" cy="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15691</xdr:rowOff>
    </xdr:from>
    <xdr:to>
      <xdr:col>102</xdr:col>
      <xdr:colOff>165100</xdr:colOff>
      <xdr:row>36</xdr:row>
      <xdr:rowOff>117291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133818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596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87986</xdr:rowOff>
    </xdr:from>
    <xdr:to>
      <xdr:col>98</xdr:col>
      <xdr:colOff>38100</xdr:colOff>
      <xdr:row>37</xdr:row>
      <xdr:rowOff>18136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34663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0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104102</xdr:rowOff>
    </xdr:from>
    <xdr:to>
      <xdr:col>116</xdr:col>
      <xdr:colOff>114300</xdr:colOff>
      <xdr:row>38</xdr:row>
      <xdr:rowOff>34252</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44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19029</xdr:rowOff>
    </xdr:from>
    <xdr:ext cx="378565"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362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145593</xdr:rowOff>
    </xdr:from>
    <xdr:to>
      <xdr:col>112</xdr:col>
      <xdr:colOff>38100</xdr:colOff>
      <xdr:row>38</xdr:row>
      <xdr:rowOff>75743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4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66870</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5819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139535</xdr:rowOff>
    </xdr:from>
    <xdr:to>
      <xdr:col>107</xdr:col>
      <xdr:colOff>101600</xdr:colOff>
      <xdr:row>38</xdr:row>
      <xdr:rowOff>69685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4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60812</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5017" y="6575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141250</xdr:rowOff>
    </xdr:from>
    <xdr:to>
      <xdr:col>102</xdr:col>
      <xdr:colOff>165100</xdr:colOff>
      <xdr:row>38</xdr:row>
      <xdr:rowOff>71400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4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62527</xdr:rowOff>
    </xdr:from>
    <xdr:ext cx="313932"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88333" y="6577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138906</xdr:rowOff>
    </xdr:from>
    <xdr:to>
      <xdr:col>98</xdr:col>
      <xdr:colOff>38100</xdr:colOff>
      <xdr:row>38</xdr:row>
      <xdr:rowOff>69056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4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60183</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7017" y="6575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108610</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9024010"/>
          <a:ext cx="1269"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55287</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108610</xdr:rowOff>
    </xdr:from>
    <xdr:to>
      <xdr:col>116</xdr:col>
      <xdr:colOff>152400</xdr:colOff>
      <xdr:row>52</xdr:row>
      <xdr:rowOff>108610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902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14518</xdr:rowOff>
    </xdr:from>
    <xdr:to>
      <xdr:col>116</xdr:col>
      <xdr:colOff>63500</xdr:colOff>
      <xdr:row>58</xdr:row>
      <xdr:rowOff>24211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9958618"/>
          <a:ext cx="838200" cy="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131299</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561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108422</xdr:rowOff>
    </xdr:from>
    <xdr:to>
      <xdr:col>116</xdr:col>
      <xdr:colOff>114300</xdr:colOff>
      <xdr:row>57</xdr:row>
      <xdr:rowOff>38572</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70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15753</xdr:rowOff>
    </xdr:from>
    <xdr:to>
      <xdr:col>111</xdr:col>
      <xdr:colOff>177800</xdr:colOff>
      <xdr:row>58</xdr:row>
      <xdr:rowOff>24211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9959853"/>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109062</xdr:rowOff>
    </xdr:from>
    <xdr:to>
      <xdr:col>112</xdr:col>
      <xdr:colOff>38100</xdr:colOff>
      <xdr:row>57</xdr:row>
      <xdr:rowOff>39212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55739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48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9078</xdr:rowOff>
    </xdr:from>
    <xdr:to>
      <xdr:col>107</xdr:col>
      <xdr:colOff>50800</xdr:colOff>
      <xdr:row>58</xdr:row>
      <xdr:rowOff>15753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9953178"/>
          <a:ext cx="8890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127305</xdr:rowOff>
    </xdr:from>
    <xdr:to>
      <xdr:col>107</xdr:col>
      <xdr:colOff>101600</xdr:colOff>
      <xdr:row>57</xdr:row>
      <xdr:rowOff>57455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73982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9078</xdr:rowOff>
    </xdr:from>
    <xdr:to>
      <xdr:col>102</xdr:col>
      <xdr:colOff>114300</xdr:colOff>
      <xdr:row>58</xdr:row>
      <xdr:rowOff>13787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9953178"/>
          <a:ext cx="889000" cy="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107462</xdr:rowOff>
    </xdr:from>
    <xdr:to>
      <xdr:col>102</xdr:col>
      <xdr:colOff>165100</xdr:colOff>
      <xdr:row>57</xdr:row>
      <xdr:rowOff>37612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54139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124823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135168</xdr:rowOff>
    </xdr:from>
    <xdr:to>
      <xdr:col>116</xdr:col>
      <xdr:colOff>114300</xdr:colOff>
      <xdr:row>58</xdr:row>
      <xdr:rowOff>65318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90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50095</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82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144861</xdr:rowOff>
    </xdr:from>
    <xdr:to>
      <xdr:col>112</xdr:col>
      <xdr:colOff>38100</xdr:colOff>
      <xdr:row>58</xdr:row>
      <xdr:rowOff>75011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91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66138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1001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136403</xdr:rowOff>
    </xdr:from>
    <xdr:to>
      <xdr:col>107</xdr:col>
      <xdr:colOff>101600</xdr:colOff>
      <xdr:row>58</xdr:row>
      <xdr:rowOff>66553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90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57680</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10001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129728</xdr:rowOff>
    </xdr:from>
    <xdr:to>
      <xdr:col>102</xdr:col>
      <xdr:colOff>165100</xdr:colOff>
      <xdr:row>58</xdr:row>
      <xdr:rowOff>59878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90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51005</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9995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134437</xdr:rowOff>
    </xdr:from>
    <xdr:to>
      <xdr:col>98</xdr:col>
      <xdr:colOff>38100</xdr:colOff>
      <xdr:row>58</xdr:row>
      <xdr:rowOff>64587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90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55714</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999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132804</xdr:rowOff>
    </xdr:from>
    <xdr:to>
      <xdr:col>116</xdr:col>
      <xdr:colOff>62864</xdr:colOff>
      <xdr:row>78</xdr:row>
      <xdr:rowOff>74244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34304"/>
          <a:ext cx="1269" cy="13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78071</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74244</xdr:rowOff>
    </xdr:from>
    <xdr:to>
      <xdr:col>116</xdr:col>
      <xdr:colOff>152400</xdr:colOff>
      <xdr:row>78</xdr:row>
      <xdr:rowOff>74244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4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79481</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132804</xdr:rowOff>
    </xdr:from>
    <xdr:to>
      <xdr:col>116</xdr:col>
      <xdr:colOff>152400</xdr:colOff>
      <xdr:row>70</xdr:row>
      <xdr:rowOff>132804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64</xdr:rowOff>
    </xdr:from>
    <xdr:to>
      <xdr:col>116</xdr:col>
      <xdr:colOff>63500</xdr:colOff>
      <xdr:row>74</xdr:row>
      <xdr:rowOff>4293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687364"/>
          <a:ext cx="8382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113581</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0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135154</xdr:rowOff>
    </xdr:from>
    <xdr:to>
      <xdr:col>116</xdr:col>
      <xdr:colOff>114300</xdr:colOff>
      <xdr:row>75</xdr:row>
      <xdr:rowOff>65304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8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64</xdr:rowOff>
    </xdr:from>
    <xdr:to>
      <xdr:col>111</xdr:col>
      <xdr:colOff>177800</xdr:colOff>
      <xdr:row>74</xdr:row>
      <xdr:rowOff>51651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687364"/>
          <a:ext cx="889000" cy="5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161442</xdr:rowOff>
    </xdr:from>
    <xdr:to>
      <xdr:col>112</xdr:col>
      <xdr:colOff>38100</xdr:colOff>
      <xdr:row>75</xdr:row>
      <xdr:rowOff>91592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82719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94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51651</xdr:rowOff>
    </xdr:from>
    <xdr:to>
      <xdr:col>107</xdr:col>
      <xdr:colOff>50800</xdr:colOff>
      <xdr:row>74</xdr:row>
      <xdr:rowOff>70434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738951"/>
          <a:ext cx="889000" cy="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59639</xdr:rowOff>
    </xdr:from>
    <xdr:to>
      <xdr:col>107</xdr:col>
      <xdr:colOff>101600</xdr:colOff>
      <xdr:row>75</xdr:row>
      <xdr:rowOff>161240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152367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70434</xdr:rowOff>
    </xdr:from>
    <xdr:to>
      <xdr:col>102</xdr:col>
      <xdr:colOff>114300</xdr:colOff>
      <xdr:row>74</xdr:row>
      <xdr:rowOff>152578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757734"/>
          <a:ext cx="889000" cy="8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86843</xdr:rowOff>
    </xdr:from>
    <xdr:to>
      <xdr:col>102</xdr:col>
      <xdr:colOff>165100</xdr:colOff>
      <xdr:row>76</xdr:row>
      <xdr:rowOff>16993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8120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25197</xdr:rowOff>
    </xdr:from>
    <xdr:to>
      <xdr:col>98</xdr:col>
      <xdr:colOff>38100</xdr:colOff>
      <xdr:row>76</xdr:row>
      <xdr:rowOff>126797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117924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124943</xdr:rowOff>
    </xdr:from>
    <xdr:to>
      <xdr:col>116</xdr:col>
      <xdr:colOff>114300</xdr:colOff>
      <xdr:row>74</xdr:row>
      <xdr:rowOff>55093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64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147820</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49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120714</xdr:rowOff>
    </xdr:from>
    <xdr:to>
      <xdr:col>112</xdr:col>
      <xdr:colOff>38100</xdr:colOff>
      <xdr:row>74</xdr:row>
      <xdr:rowOff>50864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63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67391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41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851</xdr:rowOff>
    </xdr:from>
    <xdr:to>
      <xdr:col>107</xdr:col>
      <xdr:colOff>101600</xdr:colOff>
      <xdr:row>74</xdr:row>
      <xdr:rowOff>102451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68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118978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46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19634</xdr:rowOff>
    </xdr:from>
    <xdr:to>
      <xdr:col>102</xdr:col>
      <xdr:colOff>165100</xdr:colOff>
      <xdr:row>74</xdr:row>
      <xdr:rowOff>121234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70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137761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48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101778</xdr:rowOff>
    </xdr:from>
    <xdr:to>
      <xdr:col>98</xdr:col>
      <xdr:colOff>38100</xdr:colOff>
      <xdr:row>75</xdr:row>
      <xdr:rowOff>31928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7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48455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56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　給与等の見直しや災害対応等で依然として令和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年度も類似団体平均を上回っている。今後も災害対応職員の確保のため人件費の増が見込まれるが、適正な人員管理に努め費用の増加を抑える。</a:t>
          </a:r>
        </a:p>
        <a:p>
          <a:r>
            <a:rPr kumimoji="1" lang="ja-JP" altLang="en-US" sz="1300">
              <a:latin typeface="ＭＳ Ｐゴシック" panose="020B0600070205080204" pitchFamily="50" charset="-128"/>
              <a:ea typeface="ＭＳ Ｐゴシック" panose="020B0600070205080204" pitchFamily="50" charset="-128"/>
            </a:rPr>
            <a:t>●物件費　ふるさと応援寄附金事業費等の減により前年度より減少している。しかし、前年同様類似団体平均を上回っているため、その他事業の見直し等を行い経費の縮減に努める。</a:t>
          </a:r>
        </a:p>
        <a:p>
          <a:r>
            <a:rPr kumimoji="1" lang="ja-JP" altLang="en-US" sz="1300">
              <a:latin typeface="ＭＳ Ｐゴシック" panose="020B0600070205080204" pitchFamily="50" charset="-128"/>
              <a:ea typeface="ＭＳ Ｐゴシック" panose="020B0600070205080204" pitchFamily="50" charset="-128"/>
            </a:rPr>
            <a:t>●普通建設事業費　小学校施設整備事業費等の増により前年度と比べ増となっている。今後必要な事業を見極め、過剰な施工実施とならないよう経費縮減に努める。</a:t>
          </a:r>
        </a:p>
        <a:p>
          <a:r>
            <a:rPr kumimoji="1" lang="ja-JP" altLang="en-US" sz="1300">
              <a:latin typeface="ＭＳ Ｐゴシック" panose="020B0600070205080204" pitchFamily="50" charset="-128"/>
              <a:ea typeface="ＭＳ Ｐゴシック" panose="020B0600070205080204" pitchFamily="50" charset="-128"/>
            </a:rPr>
            <a:t>●災害復旧事業費　前年に引き続き、九州北部豪雨に伴う災害復旧事業を行ったことに加え、平成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年豪雨災害の災害復旧事業費が類似団体と比較して大幅に上回っている。復旧事業は長期にわたることが予想されるため、今後数年は高水準で推移すると考えられる。</a:t>
          </a:r>
        </a:p>
        <a:p>
          <a:r>
            <a:rPr kumimoji="1" lang="ja-JP" altLang="en-US" sz="1300">
              <a:latin typeface="ＭＳ Ｐゴシック" panose="020B0600070205080204" pitchFamily="50" charset="-128"/>
              <a:ea typeface="ＭＳ Ｐゴシック" panose="020B0600070205080204" pitchFamily="50" charset="-128"/>
            </a:rPr>
            <a:t>●公債費　前年度とほぼ同水準となっている。災害復旧事業に対する償還に加え、庁舎建設事業に係る償還が始まることから、今後数年は増加していくものと見込まれる。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福岡県朝倉市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50,024
48,840
246.71
42,632,516
41,051,119
1,024,352
16,354,399
31,672,327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101981</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931"/>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48658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101981</xdr:rowOff>
    </xdr:from>
    <xdr:to>
      <xdr:col>24</xdr:col>
      <xdr:colOff>152400</xdr:colOff>
      <xdr:row>31</xdr:row>
      <xdr:rowOff>101981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167513</xdr:rowOff>
    </xdr:from>
    <xdr:to>
      <xdr:col>24</xdr:col>
      <xdr:colOff>63500</xdr:colOff>
      <xdr:row>35</xdr:row>
      <xdr:rowOff>12065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96813"/>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12065</xdr:rowOff>
    </xdr:from>
    <xdr:to>
      <xdr:col>19</xdr:col>
      <xdr:colOff>177800</xdr:colOff>
      <xdr:row>35</xdr:row>
      <xdr:rowOff>12065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12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116713</xdr:rowOff>
    </xdr:from>
    <xdr:to>
      <xdr:col>20</xdr:col>
      <xdr:colOff>38100</xdr:colOff>
      <xdr:row>36</xdr:row>
      <xdr:rowOff>46863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37990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1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12065</xdr:rowOff>
    </xdr:from>
    <xdr:to>
      <xdr:col>15</xdr:col>
      <xdr:colOff>50800</xdr:colOff>
      <xdr:row>35</xdr:row>
      <xdr:rowOff>13208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1281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148336</xdr:rowOff>
    </xdr:from>
    <xdr:to>
      <xdr:col>15</xdr:col>
      <xdr:colOff>101600</xdr:colOff>
      <xdr:row>36</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69613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13208</xdr:rowOff>
    </xdr:from>
    <xdr:to>
      <xdr:col>10</xdr:col>
      <xdr:colOff>114300</xdr:colOff>
      <xdr:row>35</xdr:row>
      <xdr:rowOff>73406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13958"/>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168148</xdr:rowOff>
    </xdr:from>
    <xdr:to>
      <xdr:col>10</xdr:col>
      <xdr:colOff>165100</xdr:colOff>
      <xdr:row>36</xdr:row>
      <xdr:rowOff>98298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89425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151765</xdr:rowOff>
    </xdr:from>
    <xdr:to>
      <xdr:col>6</xdr:col>
      <xdr:colOff>38100</xdr:colOff>
      <xdr:row>36</xdr:row>
      <xdr:rowOff>81915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73042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116713</xdr:rowOff>
    </xdr:from>
    <xdr:to>
      <xdr:col>24</xdr:col>
      <xdr:colOff>114300</xdr:colOff>
      <xdr:row>35</xdr:row>
      <xdr:rowOff>46863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4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139590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9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132715</xdr:rowOff>
    </xdr:from>
    <xdr:to>
      <xdr:col>20</xdr:col>
      <xdr:colOff>38100</xdr:colOff>
      <xdr:row>35</xdr:row>
      <xdr:rowOff>62865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6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79392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3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132715</xdr:rowOff>
    </xdr:from>
    <xdr:to>
      <xdr:col>15</xdr:col>
      <xdr:colOff>101600</xdr:colOff>
      <xdr:row>35</xdr:row>
      <xdr:rowOff>62865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6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79392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3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133858</xdr:rowOff>
    </xdr:from>
    <xdr:to>
      <xdr:col>10</xdr:col>
      <xdr:colOff>165100</xdr:colOff>
      <xdr:row>35</xdr:row>
      <xdr:rowOff>64008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6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80535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38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22606</xdr:rowOff>
    </xdr:from>
    <xdr:to>
      <xdr:col>6</xdr:col>
      <xdr:colOff>38100</xdr:colOff>
      <xdr:row>35</xdr:row>
      <xdr:rowOff>124206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2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140733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9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6728</xdr:rowOff>
    </xdr:from>
    <xdr:to>
      <xdr:col>24</xdr:col>
      <xdr:colOff>62865</xdr:colOff>
      <xdr:row>57</xdr:row>
      <xdr:rowOff>140724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678"/>
          <a:ext cx="1270" cy="1162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144551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140724</xdr:rowOff>
    </xdr:from>
    <xdr:to>
      <xdr:col>24</xdr:col>
      <xdr:colOff>152400</xdr:colOff>
      <xdr:row>57</xdr:row>
      <xdr:rowOff>140724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124855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6728</xdr:rowOff>
    </xdr:from>
    <xdr:to>
      <xdr:col>24</xdr:col>
      <xdr:colOff>152400</xdr:colOff>
      <xdr:row>51</xdr:row>
      <xdr:rowOff>6728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7085</xdr:rowOff>
    </xdr:from>
    <xdr:to>
      <xdr:col>24</xdr:col>
      <xdr:colOff>63500</xdr:colOff>
      <xdr:row>54</xdr:row>
      <xdr:rowOff>84274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093935"/>
          <a:ext cx="838200" cy="24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132254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2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153827</xdr:rowOff>
    </xdr:from>
    <xdr:to>
      <xdr:col>24</xdr:col>
      <xdr:colOff>114300</xdr:colOff>
      <xdr:row>56</xdr:row>
      <xdr:rowOff>83977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7085</xdr:rowOff>
    </xdr:from>
    <xdr:to>
      <xdr:col>19</xdr:col>
      <xdr:colOff>177800</xdr:colOff>
      <xdr:row>54</xdr:row>
      <xdr:rowOff>78737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093935"/>
          <a:ext cx="889000" cy="24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139919</xdr:rowOff>
    </xdr:from>
    <xdr:to>
      <xdr:col>20</xdr:col>
      <xdr:colOff>38100</xdr:colOff>
      <xdr:row>56</xdr:row>
      <xdr:rowOff>70069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61196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6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78737</xdr:rowOff>
    </xdr:from>
    <xdr:to>
      <xdr:col>15</xdr:col>
      <xdr:colOff>50800</xdr:colOff>
      <xdr:row>54</xdr:row>
      <xdr:rowOff>93093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337037"/>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6622</xdr:rowOff>
    </xdr:from>
    <xdr:to>
      <xdr:col>15</xdr:col>
      <xdr:colOff>101600</xdr:colOff>
      <xdr:row>56</xdr:row>
      <xdr:rowOff>108222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99349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7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13152</xdr:rowOff>
    </xdr:from>
    <xdr:to>
      <xdr:col>10</xdr:col>
      <xdr:colOff>114300</xdr:colOff>
      <xdr:row>54</xdr:row>
      <xdr:rowOff>93093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928552"/>
          <a:ext cx="889000" cy="42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2210</xdr:rowOff>
    </xdr:from>
    <xdr:to>
      <xdr:col>10</xdr:col>
      <xdr:colOff>165100</xdr:colOff>
      <xdr:row>56</xdr:row>
      <xdr:rowOff>103810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94937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147010</xdr:rowOff>
    </xdr:from>
    <xdr:to>
      <xdr:col>6</xdr:col>
      <xdr:colOff>38100</xdr:colOff>
      <xdr:row>54</xdr:row>
      <xdr:rowOff>77160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68287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33474</xdr:rowOff>
    </xdr:from>
    <xdr:to>
      <xdr:col>24</xdr:col>
      <xdr:colOff>114300</xdr:colOff>
      <xdr:row>54</xdr:row>
      <xdr:rowOff>135074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29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56351</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143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127735</xdr:rowOff>
    </xdr:from>
    <xdr:to>
      <xdr:col>20</xdr:col>
      <xdr:colOff>38100</xdr:colOff>
      <xdr:row>53</xdr:row>
      <xdr:rowOff>57885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0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74412</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81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27937</xdr:rowOff>
    </xdr:from>
    <xdr:to>
      <xdr:col>15</xdr:col>
      <xdr:colOff>101600</xdr:colOff>
      <xdr:row>54</xdr:row>
      <xdr:rowOff>129537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28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146064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061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42293</xdr:rowOff>
    </xdr:from>
    <xdr:to>
      <xdr:col>10</xdr:col>
      <xdr:colOff>165100</xdr:colOff>
      <xdr:row>54</xdr:row>
      <xdr:rowOff>143893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0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160420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07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133802</xdr:rowOff>
    </xdr:from>
    <xdr:to>
      <xdr:col>6</xdr:col>
      <xdr:colOff>38100</xdr:colOff>
      <xdr:row>52</xdr:row>
      <xdr:rowOff>63952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87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80479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6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31061</xdr:rowOff>
    </xdr:from>
    <xdr:to>
      <xdr:col>24</xdr:col>
      <xdr:colOff>62865</xdr:colOff>
      <xdr:row>78</xdr:row>
      <xdr:rowOff>45070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2561"/>
          <a:ext cx="1270" cy="138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48897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45070</xdr:rowOff>
    </xdr:from>
    <xdr:to>
      <xdr:col>24</xdr:col>
      <xdr:colOff>152400</xdr:colOff>
      <xdr:row>78</xdr:row>
      <xdr:rowOff>45070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149188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0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297,980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31061</xdr:rowOff>
    </xdr:from>
    <xdr:to>
      <xdr:col>24</xdr:col>
      <xdr:colOff>152400</xdr:colOff>
      <xdr:row>70</xdr:row>
      <xdr:rowOff>31061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65274</xdr:rowOff>
    </xdr:from>
    <xdr:to>
      <xdr:col>24</xdr:col>
      <xdr:colOff>63500</xdr:colOff>
      <xdr:row>76</xdr:row>
      <xdr:rowOff>52200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24024"/>
          <a:ext cx="838200" cy="15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18886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77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40459</xdr:rowOff>
    </xdr:from>
    <xdr:to>
      <xdr:col>24</xdr:col>
      <xdr:colOff>114300</xdr:colOff>
      <xdr:row>75</xdr:row>
      <xdr:rowOff>142059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52200</xdr:rowOff>
    </xdr:from>
    <xdr:to>
      <xdr:col>19</xdr:col>
      <xdr:colOff>177800</xdr:colOff>
      <xdr:row>76</xdr:row>
      <xdr:rowOff>65470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82400"/>
          <a:ext cx="889000" cy="1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145985</xdr:rowOff>
    </xdr:from>
    <xdr:to>
      <xdr:col>20</xdr:col>
      <xdr:colOff>38100</xdr:colOff>
      <xdr:row>76</xdr:row>
      <xdr:rowOff>76135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92662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79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43917</xdr:rowOff>
    </xdr:from>
    <xdr:to>
      <xdr:col>15</xdr:col>
      <xdr:colOff>50800</xdr:colOff>
      <xdr:row>76</xdr:row>
      <xdr:rowOff>65470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74117"/>
          <a:ext cx="889000" cy="2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116343</xdr:rowOff>
    </xdr:from>
    <xdr:to>
      <xdr:col>15</xdr:col>
      <xdr:colOff>101600</xdr:colOff>
      <xdr:row>77</xdr:row>
      <xdr:rowOff>46493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4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37620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3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43917</xdr:rowOff>
    </xdr:from>
    <xdr:to>
      <xdr:col>10</xdr:col>
      <xdr:colOff>114300</xdr:colOff>
      <xdr:row>77</xdr:row>
      <xdr:rowOff>114815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74117"/>
          <a:ext cx="889000" cy="24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167931</xdr:rowOff>
    </xdr:from>
    <xdr:to>
      <xdr:col>10</xdr:col>
      <xdr:colOff>165100</xdr:colOff>
      <xdr:row>76</xdr:row>
      <xdr:rowOff>98081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89208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1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112402</xdr:rowOff>
    </xdr:from>
    <xdr:to>
      <xdr:col>6</xdr:col>
      <xdr:colOff>38100</xdr:colOff>
      <xdr:row>78</xdr:row>
      <xdr:rowOff>42552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33679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0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14474</xdr:rowOff>
    </xdr:from>
    <xdr:to>
      <xdr:col>24</xdr:col>
      <xdr:colOff>114300</xdr:colOff>
      <xdr:row>75</xdr:row>
      <xdr:rowOff>116074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7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37351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24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1400</xdr:rowOff>
    </xdr:from>
    <xdr:to>
      <xdr:col>20</xdr:col>
      <xdr:colOff>38100</xdr:colOff>
      <xdr:row>76</xdr:row>
      <xdr:rowOff>103000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3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94127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24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14670</xdr:rowOff>
    </xdr:from>
    <xdr:to>
      <xdr:col>15</xdr:col>
      <xdr:colOff>101600</xdr:colOff>
      <xdr:row>76</xdr:row>
      <xdr:rowOff>116270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4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132797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20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164567</xdr:rowOff>
    </xdr:from>
    <xdr:to>
      <xdr:col>10</xdr:col>
      <xdr:colOff>165100</xdr:colOff>
      <xdr:row>76</xdr:row>
      <xdr:rowOff>94717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2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111244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9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64015</xdr:rowOff>
    </xdr:from>
    <xdr:to>
      <xdr:col>6</xdr:col>
      <xdr:colOff>38100</xdr:colOff>
      <xdr:row>77</xdr:row>
      <xdr:rowOff>165615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10692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40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133852</xdr:rowOff>
    </xdr:from>
    <xdr:to>
      <xdr:col>24</xdr:col>
      <xdr:colOff>62865</xdr:colOff>
      <xdr:row>98</xdr:row>
      <xdr:rowOff>82855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2902"/>
          <a:ext cx="1270" cy="14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86682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82855</xdr:rowOff>
    </xdr:from>
    <xdr:to>
      <xdr:col>24</xdr:col>
      <xdr:colOff>152400</xdr:colOff>
      <xdr:row>98</xdr:row>
      <xdr:rowOff>82855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84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80529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133852</xdr:rowOff>
    </xdr:from>
    <xdr:to>
      <xdr:col>24</xdr:col>
      <xdr:colOff>152400</xdr:colOff>
      <xdr:row>89</xdr:row>
      <xdr:rowOff>133852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162216</xdr:rowOff>
    </xdr:from>
    <xdr:to>
      <xdr:col>24</xdr:col>
      <xdr:colOff>63500</xdr:colOff>
      <xdr:row>95</xdr:row>
      <xdr:rowOff>171095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449966"/>
          <a:ext cx="838200" cy="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79963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19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57086</xdr:rowOff>
    </xdr:from>
    <xdr:to>
      <xdr:col>24</xdr:col>
      <xdr:colOff>114300</xdr:colOff>
      <xdr:row>95</xdr:row>
      <xdr:rowOff>158686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162216</xdr:rowOff>
    </xdr:from>
    <xdr:to>
      <xdr:col>19</xdr:col>
      <xdr:colOff>177800</xdr:colOff>
      <xdr:row>95</xdr:row>
      <xdr:rowOff>166236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449966"/>
          <a:ext cx="889000" cy="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70231</xdr:rowOff>
    </xdr:from>
    <xdr:to>
      <xdr:col>20</xdr:col>
      <xdr:colOff>38100</xdr:colOff>
      <xdr:row>96</xdr:row>
      <xdr:rowOff>381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16908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13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140443</xdr:rowOff>
    </xdr:from>
    <xdr:to>
      <xdr:col>15</xdr:col>
      <xdr:colOff>50800</xdr:colOff>
      <xdr:row>95</xdr:row>
      <xdr:rowOff>166236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428193"/>
          <a:ext cx="889000" cy="2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60534</xdr:rowOff>
    </xdr:from>
    <xdr:to>
      <xdr:col>15</xdr:col>
      <xdr:colOff>101600</xdr:colOff>
      <xdr:row>95</xdr:row>
      <xdr:rowOff>162134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7211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12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140443</xdr:rowOff>
    </xdr:from>
    <xdr:to>
      <xdr:col>10</xdr:col>
      <xdr:colOff>114300</xdr:colOff>
      <xdr:row>96</xdr:row>
      <xdr:rowOff>68911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428193"/>
          <a:ext cx="889000" cy="9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56038</xdr:rowOff>
    </xdr:from>
    <xdr:to>
      <xdr:col>10</xdr:col>
      <xdr:colOff>165100</xdr:colOff>
      <xdr:row>95</xdr:row>
      <xdr:rowOff>157638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2715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128598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120295</xdr:rowOff>
    </xdr:from>
    <xdr:to>
      <xdr:col>24</xdr:col>
      <xdr:colOff>114300</xdr:colOff>
      <xdr:row>96</xdr:row>
      <xdr:rowOff>50445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0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98722</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38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111416</xdr:rowOff>
    </xdr:from>
    <xdr:to>
      <xdr:col>20</xdr:col>
      <xdr:colOff>38100</xdr:colOff>
      <xdr:row>96</xdr:row>
      <xdr:rowOff>41566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9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32693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49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115436</xdr:rowOff>
    </xdr:from>
    <xdr:to>
      <xdr:col>15</xdr:col>
      <xdr:colOff>101600</xdr:colOff>
      <xdr:row>96</xdr:row>
      <xdr:rowOff>45586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0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36713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49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89643</xdr:rowOff>
    </xdr:from>
    <xdr:to>
      <xdr:col>10</xdr:col>
      <xdr:colOff>165100</xdr:colOff>
      <xdr:row>96</xdr:row>
      <xdr:rowOff>19793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7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10920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47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18111</xdr:rowOff>
    </xdr:from>
    <xdr:to>
      <xdr:col>6</xdr:col>
      <xdr:colOff>38100</xdr:colOff>
      <xdr:row>96</xdr:row>
      <xdr:rowOff>119711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47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110838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57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57404</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72354"/>
          <a:ext cx="1270" cy="141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4081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57404</xdr:rowOff>
    </xdr:from>
    <xdr:to>
      <xdr:col>55</xdr:col>
      <xdr:colOff>88900</xdr:colOff>
      <xdr:row>31</xdr:row>
      <xdr:rowOff>57404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4826</xdr:rowOff>
    </xdr:from>
    <xdr:to>
      <xdr:col>55</xdr:col>
      <xdr:colOff>0</xdr:colOff>
      <xdr:row>38</xdr:row>
      <xdr:rowOff>8418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519926"/>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155174</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988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xdr:rowOff>
    </xdr:from>
    <xdr:to>
      <xdr:col>55</xdr:col>
      <xdr:colOff>50800</xdr:colOff>
      <xdr:row>38</xdr:row>
      <xdr:rowOff>106897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2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168111</xdr:rowOff>
    </xdr:from>
    <xdr:to>
      <xdr:col>50</xdr:col>
      <xdr:colOff>114300</xdr:colOff>
      <xdr:row>38</xdr:row>
      <xdr:rowOff>8418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511761"/>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143111</xdr:rowOff>
    </xdr:from>
    <xdr:to>
      <xdr:col>50</xdr:col>
      <xdr:colOff>165100</xdr:colOff>
      <xdr:row>38</xdr:row>
      <xdr:rowOff>73261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64388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57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167132</xdr:rowOff>
    </xdr:from>
    <xdr:to>
      <xdr:col>45</xdr:col>
      <xdr:colOff>177800</xdr:colOff>
      <xdr:row>37</xdr:row>
      <xdr:rowOff>168111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510782"/>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1287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17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167132</xdr:rowOff>
    </xdr:from>
    <xdr:to>
      <xdr:col>41</xdr:col>
      <xdr:colOff>50800</xdr:colOff>
      <xdr:row>37</xdr:row>
      <xdr:rowOff>169091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510782"/>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19667</xdr:rowOff>
    </xdr:from>
    <xdr:to>
      <xdr:col>41</xdr:col>
      <xdr:colOff>101600</xdr:colOff>
      <xdr:row>38</xdr:row>
      <xdr:rowOff>121267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112394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627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92166</xdr:rowOff>
    </xdr:from>
    <xdr:to>
      <xdr:col>36</xdr:col>
      <xdr:colOff>165100</xdr:colOff>
      <xdr:row>38</xdr:row>
      <xdr:rowOff>22316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38843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211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125476</xdr:rowOff>
    </xdr:from>
    <xdr:to>
      <xdr:col>55</xdr:col>
      <xdr:colOff>50800</xdr:colOff>
      <xdr:row>38</xdr:row>
      <xdr:rowOff>55626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46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148353</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320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129068</xdr:rowOff>
    </xdr:from>
    <xdr:to>
      <xdr:col>50</xdr:col>
      <xdr:colOff>165100</xdr:colOff>
      <xdr:row>38</xdr:row>
      <xdr:rowOff>59218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47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75745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247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117312</xdr:rowOff>
    </xdr:from>
    <xdr:to>
      <xdr:col>46</xdr:col>
      <xdr:colOff>38100</xdr:colOff>
      <xdr:row>38</xdr:row>
      <xdr:rowOff>47462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46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38588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553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116332</xdr:rowOff>
    </xdr:from>
    <xdr:to>
      <xdr:col>41</xdr:col>
      <xdr:colOff>101600</xdr:colOff>
      <xdr:row>38</xdr:row>
      <xdr:rowOff>46482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45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63009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235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118292</xdr:rowOff>
    </xdr:from>
    <xdr:to>
      <xdr:col>36</xdr:col>
      <xdr:colOff>165100</xdr:colOff>
      <xdr:row>38</xdr:row>
      <xdr:rowOff>48442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46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39568</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554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88298</xdr:rowOff>
    </xdr:from>
    <xdr:to>
      <xdr:col>54</xdr:col>
      <xdr:colOff>189865</xdr:colOff>
      <xdr:row>59</xdr:row>
      <xdr:rowOff>2311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60798"/>
          <a:ext cx="1270" cy="145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6138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2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2311</xdr:rowOff>
    </xdr:from>
    <xdr:to>
      <xdr:col>55</xdr:col>
      <xdr:colOff>88900</xdr:colOff>
      <xdr:row>59</xdr:row>
      <xdr:rowOff>2311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34975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88298</xdr:rowOff>
    </xdr:from>
    <xdr:to>
      <xdr:col>55</xdr:col>
      <xdr:colOff>88900</xdr:colOff>
      <xdr:row>50</xdr:row>
      <xdr:rowOff>88298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6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123714</xdr:rowOff>
    </xdr:from>
    <xdr:to>
      <xdr:col>55</xdr:col>
      <xdr:colOff>0</xdr:colOff>
      <xdr:row>55</xdr:row>
      <xdr:rowOff>150052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553464"/>
          <a:ext cx="838200" cy="2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41267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42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62840</xdr:rowOff>
    </xdr:from>
    <xdr:to>
      <xdr:col>55</xdr:col>
      <xdr:colOff>50800</xdr:colOff>
      <xdr:row>56</xdr:row>
      <xdr:rowOff>164440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150052</xdr:rowOff>
    </xdr:from>
    <xdr:to>
      <xdr:col>50</xdr:col>
      <xdr:colOff>114300</xdr:colOff>
      <xdr:row>55</xdr:row>
      <xdr:rowOff>150819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579802"/>
          <a:ext cx="889000" cy="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81454</xdr:rowOff>
    </xdr:from>
    <xdr:to>
      <xdr:col>50</xdr:col>
      <xdr:colOff>165100</xdr:colOff>
      <xdr:row>57</xdr:row>
      <xdr:rowOff>11604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2731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7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150819</xdr:rowOff>
    </xdr:from>
    <xdr:to>
      <xdr:col>45</xdr:col>
      <xdr:colOff>177800</xdr:colOff>
      <xdr:row>55</xdr:row>
      <xdr:rowOff>161956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580569"/>
          <a:ext cx="889000" cy="1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90566</xdr:rowOff>
    </xdr:from>
    <xdr:to>
      <xdr:col>46</xdr:col>
      <xdr:colOff>38100</xdr:colOff>
      <xdr:row>57</xdr:row>
      <xdr:rowOff>20716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11843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89294</xdr:rowOff>
    </xdr:from>
    <xdr:to>
      <xdr:col>41</xdr:col>
      <xdr:colOff>50800</xdr:colOff>
      <xdr:row>55</xdr:row>
      <xdr:rowOff>161956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519044"/>
          <a:ext cx="889000" cy="7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116153</xdr:rowOff>
    </xdr:from>
    <xdr:to>
      <xdr:col>41</xdr:col>
      <xdr:colOff>101600</xdr:colOff>
      <xdr:row>57</xdr:row>
      <xdr:rowOff>46303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37430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166477</xdr:rowOff>
    </xdr:from>
    <xdr:to>
      <xdr:col>36</xdr:col>
      <xdr:colOff>165100</xdr:colOff>
      <xdr:row>57</xdr:row>
      <xdr:rowOff>96627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6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87754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6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72914</xdr:rowOff>
    </xdr:from>
    <xdr:to>
      <xdr:col>55</xdr:col>
      <xdr:colOff>50800</xdr:colOff>
      <xdr:row>56</xdr:row>
      <xdr:rowOff>3064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50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95791</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35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99252</xdr:rowOff>
    </xdr:from>
    <xdr:to>
      <xdr:col>50</xdr:col>
      <xdr:colOff>165100</xdr:colOff>
      <xdr:row>56</xdr:row>
      <xdr:rowOff>29402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52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45929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30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100019</xdr:rowOff>
    </xdr:from>
    <xdr:to>
      <xdr:col>46</xdr:col>
      <xdr:colOff>38100</xdr:colOff>
      <xdr:row>56</xdr:row>
      <xdr:rowOff>30169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52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46696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30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111156</xdr:rowOff>
    </xdr:from>
    <xdr:to>
      <xdr:col>41</xdr:col>
      <xdr:colOff>101600</xdr:colOff>
      <xdr:row>56</xdr:row>
      <xdr:rowOff>41306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5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57833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31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38494</xdr:rowOff>
    </xdr:from>
    <xdr:to>
      <xdr:col>36</xdr:col>
      <xdr:colOff>165100</xdr:colOff>
      <xdr:row>55</xdr:row>
      <xdr:rowOff>140094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46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156621</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24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28677</xdr:rowOff>
    </xdr:from>
    <xdr:to>
      <xdr:col>54</xdr:col>
      <xdr:colOff>189865</xdr:colOff>
      <xdr:row>79</xdr:row>
      <xdr:rowOff>5607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01627"/>
          <a:ext cx="1270" cy="134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9434</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5607</xdr:rowOff>
    </xdr:from>
    <xdr:to>
      <xdr:col>55</xdr:col>
      <xdr:colOff>88900</xdr:colOff>
      <xdr:row>79</xdr:row>
      <xdr:rowOff>5607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5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28677</xdr:rowOff>
    </xdr:from>
    <xdr:to>
      <xdr:col>55</xdr:col>
      <xdr:colOff>88900</xdr:colOff>
      <xdr:row>71</xdr:row>
      <xdr:rowOff>28677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6102</xdr:rowOff>
    </xdr:from>
    <xdr:to>
      <xdr:col>55</xdr:col>
      <xdr:colOff>0</xdr:colOff>
      <xdr:row>78</xdr:row>
      <xdr:rowOff>42335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379202"/>
          <a:ext cx="838200" cy="3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149553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08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126676</xdr:rowOff>
    </xdr:from>
    <xdr:to>
      <xdr:col>55</xdr:col>
      <xdr:colOff>50800</xdr:colOff>
      <xdr:row>77</xdr:row>
      <xdr:rowOff>56826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6102</xdr:rowOff>
    </xdr:from>
    <xdr:to>
      <xdr:col>50</xdr:col>
      <xdr:colOff>114300</xdr:colOff>
      <xdr:row>78</xdr:row>
      <xdr:rowOff>55727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379202"/>
          <a:ext cx="889000" cy="4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112427</xdr:rowOff>
    </xdr:from>
    <xdr:to>
      <xdr:col>50</xdr:col>
      <xdr:colOff>165100</xdr:colOff>
      <xdr:row>77</xdr:row>
      <xdr:rowOff>42577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59103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1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39288</xdr:rowOff>
    </xdr:from>
    <xdr:to>
      <xdr:col>45</xdr:col>
      <xdr:colOff>177800</xdr:colOff>
      <xdr:row>78</xdr:row>
      <xdr:rowOff>55727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412388"/>
          <a:ext cx="889000" cy="1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51733</xdr:rowOff>
    </xdr:from>
    <xdr:to>
      <xdr:col>46</xdr:col>
      <xdr:colOff>38100</xdr:colOff>
      <xdr:row>76</xdr:row>
      <xdr:rowOff>153333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8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169860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5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17038</xdr:rowOff>
    </xdr:from>
    <xdr:to>
      <xdr:col>41</xdr:col>
      <xdr:colOff>50800</xdr:colOff>
      <xdr:row>78</xdr:row>
      <xdr:rowOff>39288</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390138"/>
          <a:ext cx="889000" cy="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41332</xdr:rowOff>
    </xdr:from>
    <xdr:to>
      <xdr:col>41</xdr:col>
      <xdr:colOff>101600</xdr:colOff>
      <xdr:row>76</xdr:row>
      <xdr:rowOff>142932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159459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4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86747</xdr:rowOff>
    </xdr:from>
    <xdr:to>
      <xdr:col>36</xdr:col>
      <xdr:colOff>165100</xdr:colOff>
      <xdr:row>77</xdr:row>
      <xdr:rowOff>16897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33424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8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162985</xdr:rowOff>
    </xdr:from>
    <xdr:to>
      <xdr:col>55</xdr:col>
      <xdr:colOff>50800</xdr:colOff>
      <xdr:row>78</xdr:row>
      <xdr:rowOff>93135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6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141412</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43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126752</xdr:rowOff>
    </xdr:from>
    <xdr:to>
      <xdr:col>50</xdr:col>
      <xdr:colOff>165100</xdr:colOff>
      <xdr:row>78</xdr:row>
      <xdr:rowOff>56902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2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48029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42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4927</xdr:rowOff>
    </xdr:from>
    <xdr:to>
      <xdr:col>46</xdr:col>
      <xdr:colOff>38100</xdr:colOff>
      <xdr:row>78</xdr:row>
      <xdr:rowOff>106527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7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97654</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70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159938</xdr:rowOff>
    </xdr:from>
    <xdr:to>
      <xdr:col>41</xdr:col>
      <xdr:colOff>101600</xdr:colOff>
      <xdr:row>78</xdr:row>
      <xdr:rowOff>90088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6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81215</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5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137688</xdr:rowOff>
    </xdr:from>
    <xdr:to>
      <xdr:col>36</xdr:col>
      <xdr:colOff>165100</xdr:colOff>
      <xdr:row>78</xdr:row>
      <xdr:rowOff>67838</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3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58965</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43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52423</xdr:rowOff>
    </xdr:from>
    <xdr:to>
      <xdr:col>54</xdr:col>
      <xdr:colOff>189865</xdr:colOff>
      <xdr:row>99</xdr:row>
      <xdr:rowOff>68850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82923"/>
          <a:ext cx="1270" cy="15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72677</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68850</xdr:rowOff>
    </xdr:from>
    <xdr:to>
      <xdr:col>55</xdr:col>
      <xdr:colOff>88900</xdr:colOff>
      <xdr:row>99</xdr:row>
      <xdr:rowOff>68850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170550</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5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52423</xdr:rowOff>
    </xdr:from>
    <xdr:to>
      <xdr:col>55</xdr:col>
      <xdr:colOff>88900</xdr:colOff>
      <xdr:row>90</xdr:row>
      <xdr:rowOff>52423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95465</xdr:rowOff>
    </xdr:from>
    <xdr:to>
      <xdr:col>55</xdr:col>
      <xdr:colOff>0</xdr:colOff>
      <xdr:row>96</xdr:row>
      <xdr:rowOff>114277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211765"/>
          <a:ext cx="838200" cy="36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79672</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67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101245</xdr:rowOff>
    </xdr:from>
    <xdr:to>
      <xdr:col>55</xdr:col>
      <xdr:colOff>50800</xdr:colOff>
      <xdr:row>96</xdr:row>
      <xdr:rowOff>31395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38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85620</xdr:rowOff>
    </xdr:from>
    <xdr:to>
      <xdr:col>50</xdr:col>
      <xdr:colOff>114300</xdr:colOff>
      <xdr:row>96</xdr:row>
      <xdr:rowOff>114277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544820"/>
          <a:ext cx="889000" cy="2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155276</xdr:rowOff>
    </xdr:from>
    <xdr:to>
      <xdr:col>50</xdr:col>
      <xdr:colOff>165100</xdr:colOff>
      <xdr:row>96</xdr:row>
      <xdr:rowOff>85426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101953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1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61813</xdr:rowOff>
    </xdr:from>
    <xdr:to>
      <xdr:col>45</xdr:col>
      <xdr:colOff>177800</xdr:colOff>
      <xdr:row>96</xdr:row>
      <xdr:rowOff>85620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521013"/>
          <a:ext cx="889000" cy="2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153186</xdr:rowOff>
    </xdr:from>
    <xdr:to>
      <xdr:col>46</xdr:col>
      <xdr:colOff>38100</xdr:colOff>
      <xdr:row>96</xdr:row>
      <xdr:rowOff>83336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99863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1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61813</xdr:rowOff>
    </xdr:from>
    <xdr:to>
      <xdr:col>41</xdr:col>
      <xdr:colOff>50800</xdr:colOff>
      <xdr:row>96</xdr:row>
      <xdr:rowOff>158135</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521013"/>
          <a:ext cx="889000" cy="9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124741</xdr:rowOff>
    </xdr:from>
    <xdr:to>
      <xdr:col>41</xdr:col>
      <xdr:colOff>101600</xdr:colOff>
      <xdr:row>96</xdr:row>
      <xdr:rowOff>54891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1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71418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18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52274</xdr:rowOff>
    </xdr:from>
    <xdr:to>
      <xdr:col>36</xdr:col>
      <xdr:colOff>165100</xdr:colOff>
      <xdr:row>96</xdr:row>
      <xdr:rowOff>153874</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170401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28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44665</xdr:rowOff>
    </xdr:from>
    <xdr:to>
      <xdr:col>55</xdr:col>
      <xdr:colOff>50800</xdr:colOff>
      <xdr:row>94</xdr:row>
      <xdr:rowOff>146265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1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67542</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01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63477</xdr:rowOff>
    </xdr:from>
    <xdr:to>
      <xdr:col>50</xdr:col>
      <xdr:colOff>165100</xdr:colOff>
      <xdr:row>96</xdr:row>
      <xdr:rowOff>165077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5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156204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615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34820</xdr:rowOff>
    </xdr:from>
    <xdr:to>
      <xdr:col>46</xdr:col>
      <xdr:colOff>38100</xdr:colOff>
      <xdr:row>96</xdr:row>
      <xdr:rowOff>136420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49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127547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58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11013</xdr:rowOff>
    </xdr:from>
    <xdr:to>
      <xdr:col>41</xdr:col>
      <xdr:colOff>101600</xdr:colOff>
      <xdr:row>96</xdr:row>
      <xdr:rowOff>112613</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47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103740</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56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107335</xdr:rowOff>
    </xdr:from>
    <xdr:to>
      <xdr:col>36</xdr:col>
      <xdr:colOff>165100</xdr:colOff>
      <xdr:row>97</xdr:row>
      <xdr:rowOff>37485</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56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28612</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65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58928</xdr:rowOff>
    </xdr:from>
    <xdr:to>
      <xdr:col>85</xdr:col>
      <xdr:colOff>126364</xdr:colOff>
      <xdr:row>39</xdr:row>
      <xdr:rowOff>49213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73878"/>
          <a:ext cx="1269" cy="136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53040</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49213</xdr:rowOff>
    </xdr:from>
    <xdr:to>
      <xdr:col>86</xdr:col>
      <xdr:colOff>25400</xdr:colOff>
      <xdr:row>39</xdr:row>
      <xdr:rowOff>49213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5605</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58928</xdr:rowOff>
    </xdr:from>
    <xdr:to>
      <xdr:col>86</xdr:col>
      <xdr:colOff>25400</xdr:colOff>
      <xdr:row>31</xdr:row>
      <xdr:rowOff>58928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7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11684</xdr:rowOff>
    </xdr:from>
    <xdr:to>
      <xdr:col>85</xdr:col>
      <xdr:colOff>127000</xdr:colOff>
      <xdr:row>37</xdr:row>
      <xdr:rowOff>23190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355334"/>
          <a:ext cx="8382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64571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065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41694</xdr:rowOff>
    </xdr:from>
    <xdr:to>
      <xdr:col>85</xdr:col>
      <xdr:colOff>177800</xdr:colOff>
      <xdr:row>36</xdr:row>
      <xdr:rowOff>143294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160388</xdr:rowOff>
    </xdr:from>
    <xdr:to>
      <xdr:col>81</xdr:col>
      <xdr:colOff>50800</xdr:colOff>
      <xdr:row>37</xdr:row>
      <xdr:rowOff>11684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332588"/>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90653</xdr:rowOff>
    </xdr:from>
    <xdr:to>
      <xdr:col>81</xdr:col>
      <xdr:colOff>101600</xdr:colOff>
      <xdr:row>37</xdr:row>
      <xdr:rowOff>20803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37330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03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160388</xdr:rowOff>
    </xdr:from>
    <xdr:to>
      <xdr:col>76</xdr:col>
      <xdr:colOff>114300</xdr:colOff>
      <xdr:row>37</xdr:row>
      <xdr:rowOff>101981</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332588"/>
          <a:ext cx="889000" cy="11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144259</xdr:rowOff>
    </xdr:from>
    <xdr:to>
      <xdr:col>76</xdr:col>
      <xdr:colOff>165100</xdr:colOff>
      <xdr:row>37</xdr:row>
      <xdr:rowOff>74409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65536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101981</xdr:rowOff>
    </xdr:from>
    <xdr:to>
      <xdr:col>71</xdr:col>
      <xdr:colOff>177800</xdr:colOff>
      <xdr:row>37</xdr:row>
      <xdr:rowOff>130366</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445631"/>
          <a:ext cx="889000" cy="2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103873</xdr:rowOff>
    </xdr:from>
    <xdr:to>
      <xdr:col>72</xdr:col>
      <xdr:colOff>38100</xdr:colOff>
      <xdr:row>37</xdr:row>
      <xdr:rowOff>34023</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50550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05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29595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143840</xdr:rowOff>
    </xdr:from>
    <xdr:to>
      <xdr:col>85</xdr:col>
      <xdr:colOff>177800</xdr:colOff>
      <xdr:row>37</xdr:row>
      <xdr:rowOff>73990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3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122267</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29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132334</xdr:rowOff>
    </xdr:from>
    <xdr:to>
      <xdr:col>81</xdr:col>
      <xdr:colOff>101600</xdr:colOff>
      <xdr:row>37</xdr:row>
      <xdr:rowOff>62484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3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53611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39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109588</xdr:rowOff>
    </xdr:from>
    <xdr:to>
      <xdr:col>76</xdr:col>
      <xdr:colOff>165100</xdr:colOff>
      <xdr:row>37</xdr:row>
      <xdr:rowOff>39738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2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56265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05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51181</xdr:rowOff>
    </xdr:from>
    <xdr:to>
      <xdr:col>72</xdr:col>
      <xdr:colOff>38100</xdr:colOff>
      <xdr:row>37</xdr:row>
      <xdr:rowOff>152781</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39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143908</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48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79566</xdr:rowOff>
    </xdr:from>
    <xdr:to>
      <xdr:col>67</xdr:col>
      <xdr:colOff>101600</xdr:colOff>
      <xdr:row>38</xdr:row>
      <xdr:rowOff>9716</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42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843</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51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35527</xdr:rowOff>
    </xdr:from>
    <xdr:to>
      <xdr:col>85</xdr:col>
      <xdr:colOff>126364</xdr:colOff>
      <xdr:row>58</xdr:row>
      <xdr:rowOff>153988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08027"/>
          <a:ext cx="1269" cy="149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157815</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153988</xdr:rowOff>
    </xdr:from>
    <xdr:to>
      <xdr:col>86</xdr:col>
      <xdr:colOff>25400</xdr:colOff>
      <xdr:row>58</xdr:row>
      <xdr:rowOff>153988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9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153654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8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104,557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35527</xdr:rowOff>
    </xdr:from>
    <xdr:to>
      <xdr:col>86</xdr:col>
      <xdr:colOff>25400</xdr:colOff>
      <xdr:row>50</xdr:row>
      <xdr:rowOff>35527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08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66914</xdr:rowOff>
    </xdr:from>
    <xdr:to>
      <xdr:col>85</xdr:col>
      <xdr:colOff>127000</xdr:colOff>
      <xdr:row>57</xdr:row>
      <xdr:rowOff>115034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325214"/>
          <a:ext cx="838200" cy="56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120522</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78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142095</xdr:rowOff>
    </xdr:from>
    <xdr:to>
      <xdr:col>85</xdr:col>
      <xdr:colOff>177800</xdr:colOff>
      <xdr:row>55</xdr:row>
      <xdr:rowOff>72245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4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115034</xdr:rowOff>
    </xdr:from>
    <xdr:to>
      <xdr:col>81</xdr:col>
      <xdr:colOff>50800</xdr:colOff>
      <xdr:row>58</xdr:row>
      <xdr:rowOff>126578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887684"/>
          <a:ext cx="889000" cy="18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82796</xdr:rowOff>
    </xdr:from>
    <xdr:to>
      <xdr:col>81</xdr:col>
      <xdr:colOff>101600</xdr:colOff>
      <xdr:row>56</xdr:row>
      <xdr:rowOff>12946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1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29473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28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54752</xdr:rowOff>
    </xdr:from>
    <xdr:to>
      <xdr:col>76</xdr:col>
      <xdr:colOff>114300</xdr:colOff>
      <xdr:row>58</xdr:row>
      <xdr:rowOff>126578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998852"/>
          <a:ext cx="889000" cy="7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164681</xdr:rowOff>
    </xdr:from>
    <xdr:to>
      <xdr:col>76</xdr:col>
      <xdr:colOff>165100</xdr:colOff>
      <xdr:row>56</xdr:row>
      <xdr:rowOff>94831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111358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6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119423</xdr:rowOff>
    </xdr:from>
    <xdr:to>
      <xdr:col>71</xdr:col>
      <xdr:colOff>177800</xdr:colOff>
      <xdr:row>58</xdr:row>
      <xdr:rowOff>54752</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720623"/>
          <a:ext cx="889000" cy="27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65651</xdr:rowOff>
    </xdr:from>
    <xdr:to>
      <xdr:col>72</xdr:col>
      <xdr:colOff>38100</xdr:colOff>
      <xdr:row>56</xdr:row>
      <xdr:rowOff>167251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6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44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33236</xdr:rowOff>
    </xdr:from>
    <xdr:to>
      <xdr:col>67</xdr:col>
      <xdr:colOff>101600</xdr:colOff>
      <xdr:row>56</xdr:row>
      <xdr:rowOff>134836</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151363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40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16114</xdr:rowOff>
    </xdr:from>
    <xdr:to>
      <xdr:col>85</xdr:col>
      <xdr:colOff>177800</xdr:colOff>
      <xdr:row>54</xdr:row>
      <xdr:rowOff>117714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27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38991</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12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64234</xdr:rowOff>
    </xdr:from>
    <xdr:to>
      <xdr:col>81</xdr:col>
      <xdr:colOff>101600</xdr:colOff>
      <xdr:row>57</xdr:row>
      <xdr:rowOff>165834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83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156961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92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75778</xdr:rowOff>
    </xdr:from>
    <xdr:to>
      <xdr:col>76</xdr:col>
      <xdr:colOff>165100</xdr:colOff>
      <xdr:row>59</xdr:row>
      <xdr:rowOff>5928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1001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168505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1011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3952</xdr:rowOff>
    </xdr:from>
    <xdr:to>
      <xdr:col>72</xdr:col>
      <xdr:colOff>38100</xdr:colOff>
      <xdr:row>58</xdr:row>
      <xdr:rowOff>105552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94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96679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1004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68623</xdr:rowOff>
    </xdr:from>
    <xdr:to>
      <xdr:col>67</xdr:col>
      <xdr:colOff>101600</xdr:colOff>
      <xdr:row>56</xdr:row>
      <xdr:rowOff>170223</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6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161350</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76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73940</xdr:rowOff>
    </xdr:from>
    <xdr:to>
      <xdr:col>85</xdr:col>
      <xdr:colOff>126364</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418340"/>
          <a:ext cx="1269" cy="11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20617</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19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73940</xdr:rowOff>
    </xdr:from>
    <xdr:to>
      <xdr:col>86</xdr:col>
      <xdr:colOff>25400</xdr:colOff>
      <xdr:row>72</xdr:row>
      <xdr:rowOff>73940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41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73940</xdr:rowOff>
    </xdr:from>
    <xdr:to>
      <xdr:col>85</xdr:col>
      <xdr:colOff>127000</xdr:colOff>
      <xdr:row>74</xdr:row>
      <xdr:rowOff>5474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2418340"/>
          <a:ext cx="838200" cy="27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58780</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31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80353</xdr:rowOff>
    </xdr:from>
    <xdr:to>
      <xdr:col>85</xdr:col>
      <xdr:colOff>177800</xdr:colOff>
      <xdr:row>79</xdr:row>
      <xdr:rowOff>10503</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45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5474</xdr:rowOff>
    </xdr:from>
    <xdr:to>
      <xdr:col>81</xdr:col>
      <xdr:colOff>50800</xdr:colOff>
      <xdr:row>74</xdr:row>
      <xdr:rowOff>53187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2692774"/>
          <a:ext cx="889000" cy="4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92114</xdr:rowOff>
    </xdr:from>
    <xdr:to>
      <xdr:col>81</xdr:col>
      <xdr:colOff>101600</xdr:colOff>
      <xdr:row>79</xdr:row>
      <xdr:rowOff>22264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46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13391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55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20003</xdr:rowOff>
    </xdr:from>
    <xdr:to>
      <xdr:col>76</xdr:col>
      <xdr:colOff>114300</xdr:colOff>
      <xdr:row>74</xdr:row>
      <xdr:rowOff>53187</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2021503"/>
          <a:ext cx="889000" cy="71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73444</xdr:rowOff>
    </xdr:from>
    <xdr:to>
      <xdr:col>76</xdr:col>
      <xdr:colOff>165100</xdr:colOff>
      <xdr:row>79</xdr:row>
      <xdr:rowOff>3594</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44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166171</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53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13081</xdr:rowOff>
    </xdr:from>
    <xdr:to>
      <xdr:col>71</xdr:col>
      <xdr:colOff>177800</xdr:colOff>
      <xdr:row>70</xdr:row>
      <xdr:rowOff>20003</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2014581"/>
          <a:ext cx="889000" cy="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38469</xdr:rowOff>
    </xdr:from>
    <xdr:to>
      <xdr:col>72</xdr:col>
      <xdr:colOff>38100</xdr:colOff>
      <xdr:row>78</xdr:row>
      <xdr:rowOff>140069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4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131196</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504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66154</xdr:rowOff>
    </xdr:from>
    <xdr:to>
      <xdr:col>67</xdr:col>
      <xdr:colOff>101600</xdr:colOff>
      <xdr:row>78</xdr:row>
      <xdr:rowOff>167754</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43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158881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3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23140</xdr:rowOff>
    </xdr:from>
    <xdr:to>
      <xdr:col>85</xdr:col>
      <xdr:colOff>177800</xdr:colOff>
      <xdr:row>72</xdr:row>
      <xdr:rowOff>124740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236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147617</xdr:rowOff>
    </xdr:from>
    <xdr:ext cx="534377"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232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126124</xdr:rowOff>
    </xdr:from>
    <xdr:to>
      <xdr:col>81</xdr:col>
      <xdr:colOff>101600</xdr:colOff>
      <xdr:row>74</xdr:row>
      <xdr:rowOff>56274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264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72801</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14111" y="124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2387</xdr:rowOff>
    </xdr:from>
    <xdr:to>
      <xdr:col>76</xdr:col>
      <xdr:colOff>165100</xdr:colOff>
      <xdr:row>74</xdr:row>
      <xdr:rowOff>103987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268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120514</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325111" y="1246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69</xdr:row>
      <xdr:rowOff>140653</xdr:rowOff>
    </xdr:from>
    <xdr:to>
      <xdr:col>72</xdr:col>
      <xdr:colOff>38100</xdr:colOff>
      <xdr:row>70</xdr:row>
      <xdr:rowOff>70803</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197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68</xdr:row>
      <xdr:rowOff>87330</xdr:rowOff>
    </xdr:from>
    <xdr:ext cx="599010"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03795" y="11745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133731</xdr:rowOff>
    </xdr:from>
    <xdr:to>
      <xdr:col>67</xdr:col>
      <xdr:colOff>101600</xdr:colOff>
      <xdr:row>70</xdr:row>
      <xdr:rowOff>63881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196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68</xdr:row>
      <xdr:rowOff>80408</xdr:rowOff>
    </xdr:from>
    <xdr:ext cx="599010"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14795" y="11739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11668</xdr:rowOff>
    </xdr:from>
    <xdr:to>
      <xdr:col>85</xdr:col>
      <xdr:colOff>126364</xdr:colOff>
      <xdr:row>98</xdr:row>
      <xdr:rowOff>124662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442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128489</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9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124662</xdr:rowOff>
    </xdr:from>
    <xdr:to>
      <xdr:col>86</xdr:col>
      <xdr:colOff>25400</xdr:colOff>
      <xdr:row>98</xdr:row>
      <xdr:rowOff>124662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92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129795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21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11668</xdr:rowOff>
    </xdr:from>
    <xdr:to>
      <xdr:col>86</xdr:col>
      <xdr:colOff>25400</xdr:colOff>
      <xdr:row>90</xdr:row>
      <xdr:rowOff>11668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44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118832</xdr:rowOff>
    </xdr:from>
    <xdr:to>
      <xdr:col>85</xdr:col>
      <xdr:colOff>127000</xdr:colOff>
      <xdr:row>93</xdr:row>
      <xdr:rowOff>129804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063682"/>
          <a:ext cx="838200" cy="1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149672</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265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171245</xdr:rowOff>
    </xdr:from>
    <xdr:to>
      <xdr:col>85</xdr:col>
      <xdr:colOff>177800</xdr:colOff>
      <xdr:row>95</xdr:row>
      <xdr:rowOff>101395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8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20746</xdr:rowOff>
    </xdr:from>
    <xdr:to>
      <xdr:col>81</xdr:col>
      <xdr:colOff>50800</xdr:colOff>
      <xdr:row>93</xdr:row>
      <xdr:rowOff>118832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4592300" y="15965596"/>
          <a:ext cx="889000" cy="9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16467</xdr:rowOff>
    </xdr:from>
    <xdr:to>
      <xdr:col>81</xdr:col>
      <xdr:colOff>101600</xdr:colOff>
      <xdr:row>95</xdr:row>
      <xdr:rowOff>118067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109194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39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20746</xdr:rowOff>
    </xdr:from>
    <xdr:to>
      <xdr:col>76</xdr:col>
      <xdr:colOff>114300</xdr:colOff>
      <xdr:row>93</xdr:row>
      <xdr:rowOff>34430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5965596"/>
          <a:ext cx="889000" cy="1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34804</xdr:rowOff>
    </xdr:from>
    <xdr:to>
      <xdr:col>76</xdr:col>
      <xdr:colOff>165100</xdr:colOff>
      <xdr:row>95</xdr:row>
      <xdr:rowOff>136404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127531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4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34430</xdr:rowOff>
    </xdr:from>
    <xdr:to>
      <xdr:col>71</xdr:col>
      <xdr:colOff>177800</xdr:colOff>
      <xdr:row>94</xdr:row>
      <xdr:rowOff>19276</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5979280"/>
          <a:ext cx="889000" cy="15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34705</xdr:rowOff>
    </xdr:from>
    <xdr:to>
      <xdr:col>72</xdr:col>
      <xdr:colOff>38100</xdr:colOff>
      <xdr:row>95</xdr:row>
      <xdr:rowOff>136305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127432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4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164729</xdr:rowOff>
    </xdr:from>
    <xdr:to>
      <xdr:col>67</xdr:col>
      <xdr:colOff>101600</xdr:colOff>
      <xdr:row>96</xdr:row>
      <xdr:rowOff>94879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86006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79004</xdr:rowOff>
    </xdr:from>
    <xdr:to>
      <xdr:col>85</xdr:col>
      <xdr:colOff>177800</xdr:colOff>
      <xdr:row>94</xdr:row>
      <xdr:rowOff>9154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02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101881</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587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68032</xdr:rowOff>
    </xdr:from>
    <xdr:to>
      <xdr:col>81</xdr:col>
      <xdr:colOff>101600</xdr:colOff>
      <xdr:row>93</xdr:row>
      <xdr:rowOff>169632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01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14709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578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141396</xdr:rowOff>
    </xdr:from>
    <xdr:to>
      <xdr:col>76</xdr:col>
      <xdr:colOff>165100</xdr:colOff>
      <xdr:row>93</xdr:row>
      <xdr:rowOff>71546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591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88073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569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155080</xdr:rowOff>
    </xdr:from>
    <xdr:to>
      <xdr:col>72</xdr:col>
      <xdr:colOff>38100</xdr:colOff>
      <xdr:row>93</xdr:row>
      <xdr:rowOff>85230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592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101757</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570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139926</xdr:rowOff>
    </xdr:from>
    <xdr:to>
      <xdr:col>67</xdr:col>
      <xdr:colOff>101600</xdr:colOff>
      <xdr:row>94</xdr:row>
      <xdr:rowOff>70076</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08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86603</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586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60833</xdr:rowOff>
    </xdr:from>
    <xdr:to>
      <xdr:col>116</xdr:col>
      <xdr:colOff>62864</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547233"/>
          <a:ext cx="1269" cy="110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171147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686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7510</xdr:rowOff>
    </xdr:from>
    <xdr:ext cx="534377"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3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60833</xdr:rowOff>
    </xdr:from>
    <xdr:to>
      <xdr:col>116</xdr:col>
      <xdr:colOff>152400</xdr:colOff>
      <xdr:row>32</xdr:row>
      <xdr:rowOff>60833</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54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88597</xdr:rowOff>
    </xdr:from>
    <xdr:ext cx="378565"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32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65720</xdr:rowOff>
    </xdr:from>
    <xdr:to>
      <xdr:col>116</xdr:col>
      <xdr:colOff>114300</xdr:colOff>
      <xdr:row>38</xdr:row>
      <xdr:rowOff>167320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68509</xdr:rowOff>
    </xdr:from>
    <xdr:to>
      <xdr:col>112</xdr:col>
      <xdr:colOff>38100</xdr:colOff>
      <xdr:row>38</xdr:row>
      <xdr:rowOff>170109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58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15186</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35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65217</xdr:rowOff>
    </xdr:from>
    <xdr:to>
      <xdr:col>107</xdr:col>
      <xdr:colOff>101600</xdr:colOff>
      <xdr:row>38</xdr:row>
      <xdr:rowOff>166817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11894</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35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67137</xdr:rowOff>
    </xdr:from>
    <xdr:to>
      <xdr:col>102</xdr:col>
      <xdr:colOff>165100</xdr:colOff>
      <xdr:row>38</xdr:row>
      <xdr:rowOff>168737</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13814</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26113</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44147</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59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　庁舎建設事業費等の減により前年度に比べ減となったものの、類似団体と比較すると高い水準にある。今後も高水準で推移が見込まれるため、その他事業の検討・実施等行い、経費抑制を図る。</a:t>
          </a:r>
        </a:p>
        <a:p>
          <a:r>
            <a:rPr kumimoji="1" lang="ja-JP" altLang="en-US" sz="1300">
              <a:latin typeface="ＭＳ Ｐゴシック" panose="020B0600070205080204" pitchFamily="50" charset="-128"/>
              <a:ea typeface="ＭＳ Ｐゴシック" panose="020B0600070205080204" pitchFamily="50" charset="-128"/>
            </a:rPr>
            <a:t>●民生費　障がい福祉サービス費、児童手当給付事業等の増により前年度に比べ増となっている。今後は通常事業の精査等を行い経費抑制を図る。</a:t>
          </a:r>
        </a:p>
        <a:p>
          <a:r>
            <a:rPr kumimoji="1" lang="ja-JP" altLang="en-US" sz="1300">
              <a:latin typeface="ＭＳ Ｐゴシック" panose="020B0600070205080204" pitchFamily="50" charset="-128"/>
              <a:ea typeface="ＭＳ Ｐゴシック" panose="020B0600070205080204" pitchFamily="50" charset="-128"/>
            </a:rPr>
            <a:t>●農林水産費　土地改良事業等の増により、前年度と比べると増となっている。依然として類似団体の平均を大きく上回っているため、過剰な支出のないよう適正化に努める。</a:t>
          </a:r>
        </a:p>
        <a:p>
          <a:r>
            <a:rPr kumimoji="1" lang="ja-JP" altLang="en-US" sz="1300">
              <a:latin typeface="ＭＳ Ｐゴシック" panose="020B0600070205080204" pitchFamily="50" charset="-128"/>
              <a:ea typeface="ＭＳ Ｐゴシック" panose="020B0600070205080204" pitchFamily="50" charset="-128"/>
            </a:rPr>
            <a:t>●土木費　浸水対策事業や市営住宅建替事業等の増により前年度と比べ増となっており、類似団体と比べて高い水準となった。必要な事業量を見極め、過剰な施工実施とならないよう経費縮減に努める。</a:t>
          </a:r>
        </a:p>
        <a:p>
          <a:r>
            <a:rPr kumimoji="1" lang="ja-JP" altLang="en-US" sz="1300">
              <a:latin typeface="ＭＳ Ｐゴシック" panose="020B0600070205080204" pitchFamily="50" charset="-128"/>
              <a:ea typeface="ＭＳ Ｐゴシック" panose="020B0600070205080204" pitchFamily="50" charset="-128"/>
            </a:rPr>
            <a:t>●教育費　公立学校施設整備に係る経費や</a:t>
          </a:r>
          <a:r>
            <a:rPr kumimoji="1" lang="en-US" altLang="ja-JP" sz="1300">
              <a:latin typeface="ＭＳ Ｐゴシック" panose="020B0600070205080204" pitchFamily="50" charset="-128"/>
              <a:ea typeface="ＭＳ Ｐゴシック" panose="020B0600070205080204" pitchFamily="50" charset="-128"/>
            </a:rPr>
            <a:t>IT</a:t>
          </a:r>
          <a:r>
            <a:rPr kumimoji="1" lang="ja-JP" altLang="en-US" sz="1300">
              <a:latin typeface="ＭＳ Ｐゴシック" panose="020B0600070205080204" pitchFamily="50" charset="-128"/>
              <a:ea typeface="ＭＳ Ｐゴシック" panose="020B0600070205080204" pitchFamily="50" charset="-128"/>
            </a:rPr>
            <a:t>教育の推進に伴う整備経費の増により前年度と比べ増となり、類似団体と比べて高い水準となった。通常事業の精査等を行い事業費抑制に努める。</a:t>
          </a:r>
        </a:p>
        <a:p>
          <a:r>
            <a:rPr kumimoji="1" lang="ja-JP" altLang="en-US" sz="1300">
              <a:latin typeface="ＭＳ Ｐゴシック" panose="020B0600070205080204" pitchFamily="50" charset="-128"/>
              <a:ea typeface="ＭＳ Ｐゴシック" panose="020B0600070205080204" pitchFamily="50" charset="-128"/>
            </a:rPr>
            <a:t>●災害復旧費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月九州北部豪雨以降、毎年のように豪雨災害が発生し、多額の災害復旧事業費が必要となっている。今後も災害復旧事業が継続していくため、復旧が完了するまで大きく減となる見込みは少ない。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財政調整基金については、災害関連事業の財源不足のため、</a:t>
          </a:r>
          <a:r>
            <a:rPr kumimoji="1" lang="en-US" altLang="ja-JP" sz="1200">
              <a:latin typeface="ＭＳ ゴシック" pitchFamily="49" charset="-128"/>
              <a:ea typeface="ＭＳ ゴシック" pitchFamily="49" charset="-128"/>
            </a:rPr>
            <a:t>3.16</a:t>
          </a:r>
          <a:r>
            <a:rPr kumimoji="1" lang="ja-JP" altLang="en-US" sz="1200">
              <a:latin typeface="ＭＳ ゴシック" pitchFamily="49" charset="-128"/>
              <a:ea typeface="ＭＳ ゴシック" pitchFamily="49" charset="-128"/>
            </a:rPr>
            <a:t>億円を取り崩した。残高は前年と比べ</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億円減の</a:t>
          </a:r>
          <a:r>
            <a:rPr kumimoji="1" lang="en-US" altLang="ja-JP" sz="1200">
              <a:latin typeface="ＭＳ ゴシック" pitchFamily="49" charset="-128"/>
              <a:ea typeface="ＭＳ ゴシック" pitchFamily="49" charset="-128"/>
            </a:rPr>
            <a:t>40.8</a:t>
          </a:r>
          <a:r>
            <a:rPr kumimoji="1" lang="ja-JP" altLang="en-US" sz="1200">
              <a:latin typeface="ＭＳ ゴシック" pitchFamily="49" charset="-128"/>
              <a:ea typeface="ＭＳ ゴシック" pitchFamily="49" charset="-128"/>
            </a:rPr>
            <a:t>億円、標準財政規模比では</a:t>
          </a:r>
          <a:r>
            <a:rPr kumimoji="1" lang="en-US" altLang="ja-JP" sz="1200">
              <a:latin typeface="ＭＳ ゴシック" pitchFamily="49" charset="-128"/>
              <a:ea typeface="ＭＳ ゴシック" pitchFamily="49" charset="-128"/>
            </a:rPr>
            <a:t>2.52</a:t>
          </a:r>
          <a:r>
            <a:rPr kumimoji="1" lang="ja-JP" altLang="en-US" sz="1200">
              <a:latin typeface="ＭＳ ゴシック" pitchFamily="49" charset="-128"/>
              <a:ea typeface="ＭＳ ゴシック" pitchFamily="49" charset="-128"/>
            </a:rPr>
            <a:t>ポイント減の</a:t>
          </a:r>
          <a:r>
            <a:rPr kumimoji="1" lang="en-US" altLang="ja-JP" sz="1200">
              <a:latin typeface="ＭＳ ゴシック" pitchFamily="49" charset="-128"/>
              <a:ea typeface="ＭＳ ゴシック" pitchFamily="49" charset="-128"/>
            </a:rPr>
            <a:t>24.96</a:t>
          </a:r>
          <a:r>
            <a:rPr kumimoji="1" lang="ja-JP" altLang="en-US" sz="1200">
              <a:latin typeface="ＭＳ ゴシック" pitchFamily="49" charset="-128"/>
              <a:ea typeface="ＭＳ ゴシック" pitchFamily="49" charset="-128"/>
            </a:rPr>
            <a:t>％となっている。</a:t>
          </a:r>
        </a:p>
        <a:p>
          <a:r>
            <a:rPr kumimoji="1" lang="ja-JP" altLang="en-US" sz="1200">
              <a:latin typeface="ＭＳ ゴシック" pitchFamily="49" charset="-128"/>
              <a:ea typeface="ＭＳ ゴシック" pitchFamily="49" charset="-128"/>
            </a:rPr>
            <a:t>　実質収支額の標準財政規模比は、前年度と比較し</a:t>
          </a:r>
          <a:r>
            <a:rPr kumimoji="1" lang="en-US" altLang="ja-JP" sz="1200">
              <a:latin typeface="ＭＳ ゴシック" pitchFamily="49" charset="-128"/>
              <a:ea typeface="ＭＳ ゴシック" pitchFamily="49" charset="-128"/>
            </a:rPr>
            <a:t>1.71</a:t>
          </a:r>
          <a:r>
            <a:rPr kumimoji="1" lang="ja-JP" altLang="en-US" sz="1200">
              <a:latin typeface="ＭＳ ゴシック" pitchFamily="49" charset="-128"/>
              <a:ea typeface="ＭＳ ゴシック" pitchFamily="49" charset="-128"/>
            </a:rPr>
            <a:t>ポイント減の</a:t>
          </a:r>
          <a:r>
            <a:rPr kumimoji="1" lang="en-US" altLang="ja-JP" sz="1200">
              <a:latin typeface="ＭＳ ゴシック" pitchFamily="49" charset="-128"/>
              <a:ea typeface="ＭＳ ゴシック" pitchFamily="49" charset="-128"/>
            </a:rPr>
            <a:t>6.26</a:t>
          </a:r>
          <a:r>
            <a:rPr kumimoji="1" lang="ja-JP" altLang="en-US" sz="1200">
              <a:latin typeface="ＭＳ ゴシック" pitchFamily="49" charset="-128"/>
              <a:ea typeface="ＭＳ ゴシック" pitchFamily="49" charset="-128"/>
            </a:rPr>
            <a:t>％であり、単年度収支の減や財政調整基金の取崩により、実質単年度収支については、</a:t>
          </a:r>
          <a:r>
            <a:rPr kumimoji="1" lang="en-US" altLang="ja-JP" sz="1200">
              <a:latin typeface="ＭＳ ゴシック" pitchFamily="49" charset="-128"/>
              <a:ea typeface="ＭＳ ゴシック" pitchFamily="49" charset="-128"/>
            </a:rPr>
            <a:t>5.14</a:t>
          </a:r>
          <a:r>
            <a:rPr kumimoji="1" lang="ja-JP" altLang="en-US" sz="1200">
              <a:latin typeface="ＭＳ ゴシック" pitchFamily="49" charset="-128"/>
              <a:ea typeface="ＭＳ ゴシック" pitchFamily="49" charset="-128"/>
            </a:rPr>
            <a:t>ポイント減の</a:t>
          </a:r>
          <a:r>
            <a:rPr kumimoji="1" lang="en-US" altLang="ja-JP" sz="1200">
              <a:latin typeface="ＭＳ ゴシック" pitchFamily="49" charset="-128"/>
              <a:ea typeface="ＭＳ ゴシック" pitchFamily="49" charset="-128"/>
            </a:rPr>
            <a:t>3.23</a:t>
          </a:r>
          <a:r>
            <a:rPr kumimoji="1" lang="ja-JP" altLang="en-US" sz="1200">
              <a:latin typeface="ＭＳ ゴシック" pitchFamily="49" charset="-128"/>
              <a:ea typeface="ＭＳ ゴシック" pitchFamily="49" charset="-128"/>
            </a:rPr>
            <a:t>％となっている。</a:t>
          </a:r>
        </a:p>
        <a:p>
          <a:r>
            <a:rPr kumimoji="1" lang="ja-JP" altLang="en-US" sz="1200">
              <a:latin typeface="ＭＳ ゴシック" pitchFamily="49" charset="-128"/>
              <a:ea typeface="ＭＳ ゴシック" pitchFamily="49" charset="-128"/>
            </a:rPr>
            <a:t>　今後も災害復旧事業の継続により、財政調整基金の取崩しが必要と考えられるため、事業精査による歳出抑制や国県補助金等の歳入確保に努め、健全な財政運営を図っていく。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福岡県朝倉市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も、前年に引き続きすべての特別会計は全て黒字運営となったが、今後は直営診療施設の整備事業や、高齢化に伴う医療費等の歳出増加が懸念される。黒字の特別会計についても徴収率の向上や、更なる健康づくり事業や介護予防事業などによる歳出抑制対策の強化を行う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42632516</v>
      </c>
      <c r="BO4" s="436"/>
      <c r="BP4" s="436"/>
      <c r="BQ4" s="436"/>
      <c r="BR4" s="436"/>
      <c r="BS4" s="436"/>
      <c r="BT4" s="436"/>
      <c r="BU4" s="437"/>
      <c r="BV4" s="435">
        <v>41719972</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6.3</v>
      </c>
      <c r="CU4" s="576"/>
      <c r="CV4" s="576"/>
      <c r="CW4" s="576"/>
      <c r="CX4" s="576"/>
      <c r="CY4" s="576"/>
      <c r="CZ4" s="576"/>
      <c r="DA4" s="577"/>
      <c r="DB4" s="575">
        <v>8</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41051119</v>
      </c>
      <c r="BO5" s="407"/>
      <c r="BP5" s="407"/>
      <c r="BQ5" s="407"/>
      <c r="BR5" s="407"/>
      <c r="BS5" s="407"/>
      <c r="BT5" s="407"/>
      <c r="BU5" s="408"/>
      <c r="BV5" s="406">
        <v>40141759</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93.5</v>
      </c>
      <c r="CU5" s="404"/>
      <c r="CV5" s="404"/>
      <c r="CW5" s="404"/>
      <c r="CX5" s="404"/>
      <c r="CY5" s="404"/>
      <c r="CZ5" s="404"/>
      <c r="DA5" s="405"/>
      <c r="DB5" s="403">
        <v>92.5</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1581397</v>
      </c>
      <c r="BO6" s="407"/>
      <c r="BP6" s="407"/>
      <c r="BQ6" s="407"/>
      <c r="BR6" s="407"/>
      <c r="BS6" s="407"/>
      <c r="BT6" s="407"/>
      <c r="BU6" s="408"/>
      <c r="BV6" s="406">
        <v>1578213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93.8</v>
      </c>
      <c r="CU6" s="550"/>
      <c r="CV6" s="550"/>
      <c r="CW6" s="550"/>
      <c r="CX6" s="550"/>
      <c r="CY6" s="550"/>
      <c r="CZ6" s="550"/>
      <c r="DA6" s="551"/>
      <c r="DB6" s="549">
        <v>93.2</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557045</v>
      </c>
      <c r="BO7" s="407"/>
      <c r="BP7" s="407"/>
      <c r="BQ7" s="407"/>
      <c r="BR7" s="407"/>
      <c r="BS7" s="407"/>
      <c r="BT7" s="407"/>
      <c r="BU7" s="408"/>
      <c r="BV7" s="406">
        <v>307053</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16354399</v>
      </c>
      <c r="CU7" s="407"/>
      <c r="CV7" s="407"/>
      <c r="CW7" s="407"/>
      <c r="CX7" s="407"/>
      <c r="CY7" s="407"/>
      <c r="CZ7" s="407"/>
      <c r="DA7" s="408"/>
      <c r="DB7" s="406">
        <v>15950337</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1024352</v>
      </c>
      <c r="BO8" s="407"/>
      <c r="BP8" s="407"/>
      <c r="BQ8" s="407"/>
      <c r="BR8" s="407"/>
      <c r="BS8" s="407"/>
      <c r="BT8" s="407"/>
      <c r="BU8" s="408"/>
      <c r="BV8" s="406">
        <v>1271160</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0.5</v>
      </c>
      <c r="CU8" s="510"/>
      <c r="CV8" s="510"/>
      <c r="CW8" s="510"/>
      <c r="CX8" s="510"/>
      <c r="CY8" s="510"/>
      <c r="CZ8" s="510"/>
      <c r="DA8" s="511"/>
      <c r="DB8" s="509">
        <v>0.5</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50273</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-246808</v>
      </c>
      <c r="BO9" s="407"/>
      <c r="BP9" s="407"/>
      <c r="BQ9" s="407"/>
      <c r="BR9" s="407"/>
      <c r="BS9" s="407"/>
      <c r="BT9" s="407"/>
      <c r="BU9" s="408"/>
      <c r="BV9" s="406">
        <v>234813</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17.899999999999999</v>
      </c>
      <c r="CU9" s="404"/>
      <c r="CV9" s="404"/>
      <c r="CW9" s="404"/>
      <c r="CX9" s="404"/>
      <c r="CY9" s="404"/>
      <c r="CZ9" s="404"/>
      <c r="DA9" s="405"/>
      <c r="DB9" s="403">
        <v>18.2</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52444</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14461</v>
      </c>
      <c r="BO10" s="407"/>
      <c r="BP10" s="407"/>
      <c r="BQ10" s="407"/>
      <c r="BR10" s="407"/>
      <c r="BS10" s="407"/>
      <c r="BT10" s="407"/>
      <c r="BU10" s="408"/>
      <c r="BV10" s="406">
        <v>24937</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1075839</v>
      </c>
      <c r="BO11" s="407"/>
      <c r="BP11" s="407"/>
      <c r="BQ11" s="407"/>
      <c r="BR11" s="407"/>
      <c r="BS11" s="407"/>
      <c r="BT11" s="407"/>
      <c r="BU11" s="408"/>
      <c r="BV11" s="406">
        <v>1074574</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50024</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315518</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48840</v>
      </c>
      <c r="S13" s="494"/>
      <c r="T13" s="494"/>
      <c r="U13" s="494"/>
      <c r="V13" s="495"/>
      <c r="W13" s="496" t="s">
        <v>131</v>
      </c>
      <c r="X13" s="392"/>
      <c r="Y13" s="392"/>
      <c r="Z13" s="392"/>
      <c r="AA13" s="392"/>
      <c r="AB13" s="393"/>
      <c r="AC13" s="359">
        <v>3103</v>
      </c>
      <c r="AD13" s="360"/>
      <c r="AE13" s="360"/>
      <c r="AF13" s="360"/>
      <c r="AG13" s="361"/>
      <c r="AH13" s="359">
        <v>3666</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527974</v>
      </c>
      <c r="BO13" s="407"/>
      <c r="BP13" s="407"/>
      <c r="BQ13" s="407"/>
      <c r="BR13" s="407"/>
      <c r="BS13" s="407"/>
      <c r="BT13" s="407"/>
      <c r="BU13" s="408"/>
      <c r="BV13" s="406">
        <v>1334324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7.5</v>
      </c>
      <c r="CU13" s="404"/>
      <c r="CV13" s="404"/>
      <c r="CW13" s="404"/>
      <c r="CX13" s="404"/>
      <c r="CY13" s="404"/>
      <c r="CZ13" s="404"/>
      <c r="DA13" s="405"/>
      <c r="DB13" s="403">
        <v>8.1</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50571</v>
      </c>
      <c r="S14" s="494"/>
      <c r="T14" s="494"/>
      <c r="U14" s="494"/>
      <c r="V14" s="495"/>
      <c r="W14" s="497"/>
      <c r="X14" s="395"/>
      <c r="Y14" s="395"/>
      <c r="Z14" s="395"/>
      <c r="AA14" s="395"/>
      <c r="AB14" s="396"/>
      <c r="AC14" s="486">
        <v>13.5</v>
      </c>
      <c r="AD14" s="487"/>
      <c r="AE14" s="487"/>
      <c r="AF14" s="487"/>
      <c r="AG14" s="488"/>
      <c r="AH14" s="486">
        <v>15</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49508</v>
      </c>
      <c r="S15" s="494"/>
      <c r="T15" s="494"/>
      <c r="U15" s="494"/>
      <c r="V15" s="495"/>
      <c r="W15" s="496" t="s">
        <v>137</v>
      </c>
      <c r="X15" s="392"/>
      <c r="Y15" s="392"/>
      <c r="Z15" s="392"/>
      <c r="AA15" s="392"/>
      <c r="AB15" s="393"/>
      <c r="AC15" s="359">
        <v>5669</v>
      </c>
      <c r="AD15" s="360"/>
      <c r="AE15" s="360"/>
      <c r="AF15" s="360"/>
      <c r="AG15" s="361"/>
      <c r="AH15" s="359">
        <v>6216</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7280724</v>
      </c>
      <c r="BO15" s="436"/>
      <c r="BP15" s="436"/>
      <c r="BQ15" s="436"/>
      <c r="BR15" s="436"/>
      <c r="BS15" s="436"/>
      <c r="BT15" s="436"/>
      <c r="BU15" s="437"/>
      <c r="BV15" s="435">
        <v>6960030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24.7</v>
      </c>
      <c r="AD16" s="487"/>
      <c r="AE16" s="487"/>
      <c r="AF16" s="487"/>
      <c r="AG16" s="488"/>
      <c r="AH16" s="486">
        <v>25.4</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14378585</v>
      </c>
      <c r="BO16" s="407"/>
      <c r="BP16" s="407"/>
      <c r="BQ16" s="407"/>
      <c r="BR16" s="407"/>
      <c r="BS16" s="407"/>
      <c r="BT16" s="407"/>
      <c r="BU16" s="408"/>
      <c r="BV16" s="406">
        <v>13999138</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14163</v>
      </c>
      <c r="AD17" s="360"/>
      <c r="AE17" s="360"/>
      <c r="AF17" s="360"/>
      <c r="AG17" s="361"/>
      <c r="AH17" s="359">
        <v>14591</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9201616</v>
      </c>
      <c r="BO17" s="407"/>
      <c r="BP17" s="407"/>
      <c r="BQ17" s="407"/>
      <c r="BR17" s="407"/>
      <c r="BS17" s="407"/>
      <c r="BT17" s="407"/>
      <c r="BU17" s="408"/>
      <c r="BV17" s="406">
        <v>8784217</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246.71</v>
      </c>
      <c r="M18" s="459"/>
      <c r="N18" s="459"/>
      <c r="O18" s="459"/>
      <c r="P18" s="459"/>
      <c r="Q18" s="459"/>
      <c r="R18" s="460"/>
      <c r="S18" s="460"/>
      <c r="T18" s="460"/>
      <c r="U18" s="460"/>
      <c r="V18" s="461"/>
      <c r="W18" s="477"/>
      <c r="X18" s="478"/>
      <c r="Y18" s="478"/>
      <c r="Z18" s="478"/>
      <c r="AA18" s="478"/>
      <c r="AB18" s="502"/>
      <c r="AC18" s="376">
        <v>61.8</v>
      </c>
      <c r="AD18" s="377"/>
      <c r="AE18" s="377"/>
      <c r="AF18" s="377"/>
      <c r="AG18" s="462"/>
      <c r="AH18" s="376">
        <v>59.6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15672733</v>
      </c>
      <c r="BO18" s="407"/>
      <c r="BP18" s="407"/>
      <c r="BQ18" s="407"/>
      <c r="BR18" s="407"/>
      <c r="BS18" s="407"/>
      <c r="BT18" s="407"/>
      <c r="BU18" s="408"/>
      <c r="BV18" s="406">
        <v>15305964</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204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22490087</v>
      </c>
      <c r="BO19" s="407"/>
      <c r="BP19" s="407"/>
      <c r="BQ19" s="407"/>
      <c r="BR19" s="407"/>
      <c r="BS19" s="407"/>
      <c r="BT19" s="407"/>
      <c r="BU19" s="408"/>
      <c r="BV19" s="406">
        <v>22521417</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19456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31672327</v>
      </c>
      <c r="BO22" s="436"/>
      <c r="BP22" s="436"/>
      <c r="BQ22" s="436"/>
      <c r="BR22" s="436"/>
      <c r="BS22" s="436"/>
      <c r="BT22" s="436"/>
      <c r="BU22" s="437"/>
      <c r="BV22" s="435">
        <v>30092865</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28981049</v>
      </c>
      <c r="BO23" s="407"/>
      <c r="BP23" s="407"/>
      <c r="BQ23" s="407"/>
      <c r="BR23" s="407"/>
      <c r="BS23" s="407"/>
      <c r="BT23" s="407"/>
      <c r="BU23" s="408"/>
      <c r="BV23" s="406">
        <v>27215973</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8430</v>
      </c>
      <c r="R24" s="360"/>
      <c r="S24" s="360"/>
      <c r="T24" s="360"/>
      <c r="U24" s="360"/>
      <c r="V24" s="361"/>
      <c r="W24" s="449"/>
      <c r="X24" s="386"/>
      <c r="Y24" s="387"/>
      <c r="Z24" s="362" t="s">
        <v>162</v>
      </c>
      <c r="AA24" s="363"/>
      <c r="AB24" s="363"/>
      <c r="AC24" s="363"/>
      <c r="AD24" s="363"/>
      <c r="AE24" s="363"/>
      <c r="AF24" s="363"/>
      <c r="AG24" s="364"/>
      <c r="AH24" s="359">
        <v>458</v>
      </c>
      <c r="AI24" s="360"/>
      <c r="AJ24" s="360"/>
      <c r="AK24" s="360"/>
      <c r="AL24" s="361"/>
      <c r="AM24" s="359">
        <v>1500408</v>
      </c>
      <c r="AN24" s="360"/>
      <c r="AO24" s="360"/>
      <c r="AP24" s="360"/>
      <c r="AQ24" s="360"/>
      <c r="AR24" s="361"/>
      <c r="AS24" s="359">
        <v>3276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24915784</v>
      </c>
      <c r="BO24" s="407"/>
      <c r="BP24" s="407"/>
      <c r="BQ24" s="407"/>
      <c r="BR24" s="407"/>
      <c r="BS24" s="407"/>
      <c r="BT24" s="407"/>
      <c r="BU24" s="408"/>
      <c r="BV24" s="406">
        <v>21762387</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6830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5600781</v>
      </c>
      <c r="BO25" s="436"/>
      <c r="BP25" s="436"/>
      <c r="BQ25" s="436"/>
      <c r="BR25" s="436"/>
      <c r="BS25" s="436"/>
      <c r="BT25" s="436"/>
      <c r="BU25" s="437"/>
      <c r="BV25" s="435">
        <v>7752007</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6100</v>
      </c>
      <c r="R26" s="360"/>
      <c r="S26" s="360"/>
      <c r="T26" s="360"/>
      <c r="U26" s="360"/>
      <c r="V26" s="361"/>
      <c r="W26" s="449"/>
      <c r="X26" s="386"/>
      <c r="Y26" s="387"/>
      <c r="Z26" s="362" t="s">
        <v>168</v>
      </c>
      <c r="AA26" s="417"/>
      <c r="AB26" s="417"/>
      <c r="AC26" s="417"/>
      <c r="AD26" s="417"/>
      <c r="AE26" s="417"/>
      <c r="AF26" s="417"/>
      <c r="AG26" s="418"/>
      <c r="AH26" s="359">
        <v>5</v>
      </c>
      <c r="AI26" s="360"/>
      <c r="AJ26" s="360"/>
      <c r="AK26" s="360"/>
      <c r="AL26" s="361"/>
      <c r="AM26" s="359">
        <v>19250</v>
      </c>
      <c r="AN26" s="360"/>
      <c r="AO26" s="360"/>
      <c r="AP26" s="360"/>
      <c r="AQ26" s="360"/>
      <c r="AR26" s="361"/>
      <c r="AS26" s="359">
        <v>3850</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4670</v>
      </c>
      <c r="R27" s="360"/>
      <c r="S27" s="360"/>
      <c r="T27" s="360"/>
      <c r="U27" s="360"/>
      <c r="V27" s="361"/>
      <c r="W27" s="449"/>
      <c r="X27" s="386"/>
      <c r="Y27" s="387"/>
      <c r="Z27" s="362" t="s">
        <v>171</v>
      </c>
      <c r="AA27" s="363"/>
      <c r="AB27" s="363"/>
      <c r="AC27" s="363"/>
      <c r="AD27" s="363"/>
      <c r="AE27" s="363"/>
      <c r="AF27" s="363"/>
      <c r="AG27" s="364"/>
      <c r="AH27" s="359">
        <v>2</v>
      </c>
      <c r="AI27" s="360"/>
      <c r="AJ27" s="360"/>
      <c r="AK27" s="360"/>
      <c r="AL27" s="361"/>
      <c r="AM27" s="359" t="s">
        <v>172</v>
      </c>
      <c r="AN27" s="360"/>
      <c r="AO27" s="360"/>
      <c r="AP27" s="360"/>
      <c r="AQ27" s="360"/>
      <c r="AR27" s="361"/>
      <c r="AS27" s="359" t="s">
        <v>172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174</v>
      </c>
      <c r="F28" s="363"/>
      <c r="G28" s="363"/>
      <c r="H28" s="363"/>
      <c r="I28" s="363"/>
      <c r="J28" s="363"/>
      <c r="K28" s="364"/>
      <c r="L28" s="359">
        <v>1</v>
      </c>
      <c r="M28" s="360"/>
      <c r="N28" s="360"/>
      <c r="O28" s="360"/>
      <c r="P28" s="361"/>
      <c r="Q28" s="359">
        <v>4130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4082796</v>
      </c>
      <c r="BO28" s="436"/>
      <c r="BP28" s="436"/>
      <c r="BQ28" s="436"/>
      <c r="BR28" s="436"/>
      <c r="BS28" s="436"/>
      <c r="BT28" s="436"/>
      <c r="BU28" s="437"/>
      <c r="BV28" s="435">
        <v>4383853</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177</v>
      </c>
      <c r="F29" s="363"/>
      <c r="G29" s="363"/>
      <c r="H29" s="363"/>
      <c r="I29" s="363"/>
      <c r="J29" s="363"/>
      <c r="K29" s="364"/>
      <c r="L29" s="359">
        <v>16</v>
      </c>
      <c r="M29" s="360"/>
      <c r="N29" s="360"/>
      <c r="O29" s="360"/>
      <c r="P29" s="361"/>
      <c r="Q29" s="359">
        <v>3860</v>
      </c>
      <c r="R29" s="360"/>
      <c r="S29" s="360"/>
      <c r="T29" s="360"/>
      <c r="U29" s="360"/>
      <c r="V29" s="361"/>
      <c r="W29" s="450"/>
      <c r="X29" s="451"/>
      <c r="Y29" s="452"/>
      <c r="Z29" s="362" t="s">
        <v>178</v>
      </c>
      <c r="AA29" s="363"/>
      <c r="AB29" s="363"/>
      <c r="AC29" s="363"/>
      <c r="AD29" s="363"/>
      <c r="AE29" s="363"/>
      <c r="AF29" s="363"/>
      <c r="AG29" s="364"/>
      <c r="AH29" s="359">
        <v>460</v>
      </c>
      <c r="AI29" s="360"/>
      <c r="AJ29" s="360"/>
      <c r="AK29" s="360"/>
      <c r="AL29" s="361"/>
      <c r="AM29" s="359">
        <v>1508950</v>
      </c>
      <c r="AN29" s="360"/>
      <c r="AO29" s="360"/>
      <c r="AP29" s="360"/>
      <c r="AQ29" s="360"/>
      <c r="AR29" s="361"/>
      <c r="AS29" s="359">
        <v>3280</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1385808</v>
      </c>
      <c r="BO29" s="407"/>
      <c r="BP29" s="407"/>
      <c r="BQ29" s="407"/>
      <c r="BR29" s="407"/>
      <c r="BS29" s="407"/>
      <c r="BT29" s="407"/>
      <c r="BU29" s="408"/>
      <c r="BV29" s="406">
        <v>1655461</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99.4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10659318</v>
      </c>
      <c r="BO30" s="441"/>
      <c r="BP30" s="441"/>
      <c r="BQ30" s="441"/>
      <c r="BR30" s="441"/>
      <c r="BS30" s="441"/>
      <c r="BT30" s="441"/>
      <c r="BU30" s="442"/>
      <c r="BV30" s="440">
        <v>11444717</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国民健康保険特別会計（事業勘定）</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11</v>
      </c>
      <c r="BX34" s="354"/>
      <c r="BY34" s="355" t="str">
        <f>IF('各会計、関係団体の財政状況及び健全化判断比率'!B68="","",'各会計、関係団体の財政状況及び健全化判断比率'!B68)</f>
        <v>久留米市外三市町高等学校組合</v>
      </c>
      <c r="BZ34" s="355"/>
      <c r="CA34" s="355"/>
      <c r="CB34" s="355"/>
      <c r="CC34" s="355"/>
      <c r="CD34" s="355"/>
      <c r="CE34" s="355"/>
      <c r="CF34" s="355"/>
      <c r="CG34" s="355"/>
      <c r="CH34" s="355"/>
      <c r="CI34" s="355"/>
      <c r="CJ34" s="355"/>
      <c r="CK34" s="355"/>
      <c r="CL34" s="355"/>
      <c r="CM34" s="355"/>
      <c r="CN34" s="163"/>
      <c r="CO34" s="354">
        <f>IF(CQ34="","",MAX(C34:D43,U34:V43,AM34:AN43,BE34:BF43,BW34:BX43)+1)</f>
        <v>21</v>
      </c>
      <c r="CP34" s="354"/>
      <c r="CQ34" s="355" t="str">
        <f>IF('各会計、関係団体の財政状況及び健全化判断比率'!BS7="","",'各会計、関係団体の財政状況及び健全化判断比率'!BS7)</f>
        <v>甘木鉄道</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住宅新築資金等貸付特別会計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国民健康保険特別会計（直営診療施設勘定）</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IF('各会計、関係団体の財政状況及び健全化判断比率'!B33="","",'各会計、関係団体の財政状況及び健全化判断比率'!B33)</f>
        <v>工業用水道事業会計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12</v>
      </c>
      <c r="BX35" s="354"/>
      <c r="BY35" s="355" t="str">
        <f>IF('各会計、関係団体の財政状況及び健全化判断比率'!B69="","",'各会計、関係団体の財政状況及び健全化判断比率'!B69)</f>
        <v>福岡県市町村消防団員等公務災害補償組合</v>
      </c>
      <c r="BZ35" s="355"/>
      <c r="CA35" s="355"/>
      <c r="CB35" s="355"/>
      <c r="CC35" s="355"/>
      <c r="CD35" s="355"/>
      <c r="CE35" s="355"/>
      <c r="CF35" s="355"/>
      <c r="CG35" s="355"/>
      <c r="CH35" s="355"/>
      <c r="CI35" s="355"/>
      <c r="CJ35" s="355"/>
      <c r="CK35" s="355"/>
      <c r="CL35" s="355"/>
      <c r="CM35" s="355"/>
      <c r="CN35" s="163"/>
      <c r="CO35" s="354">
        <f t="shared" ref="CO35:CO43" si="3">IF(CQ35="","",CO34+1)</f>
        <v>22</v>
      </c>
      <c r="CP35" s="354"/>
      <c r="CQ35" s="355" t="str">
        <f>IF('各会計、関係団体の財政状況及び健全化判断比率'!BS8="","",'各会計、関係団体の財政状況及び健全化判断比率'!BS8)</f>
        <v>あまぎ水の文化村</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f t="shared" si="0"/>
        <v>9</v>
      </c>
      <c r="AN36" s="354"/>
      <c r="AO36" s="355" t="str">
        <f>IF('各会計、関係団体の財政状況及び健全化判断比率'!B34="","",'各会計、関係団体の財政状況及び健全化判断比率'!B34)</f>
        <v>下水道事業会計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13</v>
      </c>
      <c r="BX36" s="354"/>
      <c r="BY36" s="355" t="str">
        <f>IF('各会計、関係団体の財政状況及び健全化判断比率'!B70="","",'各会計、関係団体の財政状況及び健全化判断比率'!B70)</f>
        <v>福岡県市町村職員退職手当組合（一般会計）</v>
      </c>
      <c r="BZ36" s="355"/>
      <c r="CA36" s="355"/>
      <c r="CB36" s="355"/>
      <c r="CC36" s="355"/>
      <c r="CD36" s="355"/>
      <c r="CE36" s="355"/>
      <c r="CF36" s="355"/>
      <c r="CG36" s="355"/>
      <c r="CH36" s="355"/>
      <c r="CI36" s="355"/>
      <c r="CJ36" s="355"/>
      <c r="CK36" s="355"/>
      <c r="CL36" s="355"/>
      <c r="CM36" s="355"/>
      <c r="CN36" s="163"/>
      <c r="CO36" s="354">
        <f t="shared" si="3"/>
        <v>23</v>
      </c>
      <c r="CP36" s="354"/>
      <c r="CQ36" s="355" t="str">
        <f>IF('各会計、関係団体の財政状況及び健全化判断比率'!BS9="","",'各会計、関係団体の財政状況及び健全化判断比率'!BS9)</f>
        <v>ガマダス</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6</v>
      </c>
      <c r="V37" s="354"/>
      <c r="W37" s="355" t="str">
        <f>IF('各会計、関係団体の財政状況及び健全化判断比率'!B31="","",'各会計、関係団体の財政状況及び健全化判断比率'!B31)</f>
        <v>介護保険特別会計</v>
      </c>
      <c r="X37" s="355"/>
      <c r="Y37" s="355"/>
      <c r="Z37" s="355"/>
      <c r="AA37" s="355"/>
      <c r="AB37" s="355"/>
      <c r="AC37" s="355"/>
      <c r="AD37" s="355"/>
      <c r="AE37" s="355"/>
      <c r="AF37" s="355"/>
      <c r="AG37" s="355"/>
      <c r="AH37" s="355"/>
      <c r="AI37" s="355"/>
      <c r="AJ37" s="355"/>
      <c r="AK37" s="355"/>
      <c r="AL37" s="163"/>
      <c r="AM37" s="354">
        <f t="shared" si="0"/>
        <v>10</v>
      </c>
      <c r="AN37" s="354"/>
      <c r="AO37" s="355" t="str">
        <f>IF('各会計、関係団体の財政状況及び健全化判断比率'!B35="","",'各会計、関係団体の財政状況及び健全化判断比率'!B35)</f>
        <v>簡易水道事業会計</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14</v>
      </c>
      <c r="BX37" s="354"/>
      <c r="BY37" s="355" t="str">
        <f>IF('各会計、関係団体の財政状況及び健全化判断比率'!B71="","",'各会計、関係団体の財政状況及び健全化判断比率'!B71)</f>
        <v>福岡県市町村職員退職手当組合（基金特別会計）</v>
      </c>
      <c r="BZ37" s="355"/>
      <c r="CA37" s="355"/>
      <c r="CB37" s="355"/>
      <c r="CC37" s="355"/>
      <c r="CD37" s="355"/>
      <c r="CE37" s="355"/>
      <c r="CF37" s="355"/>
      <c r="CG37" s="355"/>
      <c r="CH37" s="355"/>
      <c r="CI37" s="355"/>
      <c r="CJ37" s="355"/>
      <c r="CK37" s="355"/>
      <c r="CL37" s="355"/>
      <c r="CM37" s="355"/>
      <c r="CN37" s="163"/>
      <c r="CO37" s="354">
        <f t="shared" si="3"/>
        <v>24</v>
      </c>
      <c r="CP37" s="354"/>
      <c r="CQ37" s="355" t="str">
        <f>IF('各会計、関係団体の財政状況及び健全化判断比率'!BS10="","",'各会計、関係団体の財政状況及び健全化判断比率'!BS10)</f>
        <v>三連水車の里あさくら</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15</v>
      </c>
      <c r="BX38" s="354"/>
      <c r="BY38" s="355" t="str">
        <f>IF('各会計、関係団体の財政状況及び健全化判断比率'!B72="","",'各会計、関係団体の財政状況及び健全化判断比率'!B72)</f>
        <v>福岡県南広域水道企業団</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16</v>
      </c>
      <c r="BX39" s="354"/>
      <c r="BY39" s="355" t="str">
        <f>IF('各会計、関係団体の財政状況及び健全化判断比率'!B73="","",'各会計、関係団体の財政状況及び健全化判断比率'!B73)</f>
        <v>甘木・朝倉広域市町村圏事務組合（一般会計）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17</v>
      </c>
      <c r="BX40" s="354"/>
      <c r="BY40" s="355" t="str">
        <f>IF('各会計、関係団体の財政状況及び健全化判断比率'!B74="","",'各会計、関係団体の財政状況及び健全化判断比率'!B74)</f>
        <v>甘木・朝倉広域市町村圏事務組合（消防特別会計）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18</v>
      </c>
      <c r="BX41" s="354"/>
      <c r="BY41" s="355" t="str">
        <f>IF('各会計、関係団体の財政状況及び健全化判断比率'!B75="","",'各会計、関係団体の財政状況及び健全化判断比率'!B75)</f>
        <v>甘木・朝倉・三井環境施設組合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19</v>
      </c>
      <c r="BX42" s="354"/>
      <c r="BY42" s="355" t="str">
        <f>IF('各会計、関係団体の財政状況及び健全化判断比率'!B76="","",'各会計、関係団体の財政状況及び健全化判断比率'!B76)</f>
        <v>福岡県自治振興組合（一般会計）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20</v>
      </c>
      <c r="BX43" s="354"/>
      <c r="BY43" s="355" t="str">
        <f>IF('各会計、関係団体の財政状況及び健全化判断比率'!B77="","",'各会計、関係団体の財政状況及び健全化判断比率'!B77)</f>
        <v>福岡県自治振興組合（公文書館事業特別会計）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JbiSsshPCqwZYMydxfMe82F4nqGAoQ4urzfvk2ZzON24qZdv5iD9Fk0HfoH8BM2lYzgjWeCBTQX2W2olUbd2vw==" saltValue="hmOaxFcbW6Tlux8RUfx7a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28" zoomScaleSheetLayoutView="100" workbookViewId="0">
      <selection activeCell="P37" sqref="P3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6" t="s">
        <v>532</v>
      </c>
      <c r="D34" s="1136"/>
      <c r="E34" s="1137"/>
      <c r="F34" s="32">
        <v>6.21</v>
      </c>
      <c r="G34" s="33">
        <v>5.97</v>
      </c>
      <c r="H34" s="33">
        <v>6.65</v>
      </c>
      <c r="I34" s="33">
        <v>7.96</v>
      </c>
      <c r="J34" s="34">
        <v>6.26</v>
      </c>
      <c r="K34" s="22"/>
      <c r="L34" s="22"/>
      <c r="M34" s="22"/>
      <c r="N34" s="22"/>
      <c r="O34" s="22"/>
      <c r="P34" s="22"/>
    </row>
    <row r="35" spans="1:16" ht="39" customHeight="1" x14ac:dyDescent="0.15">
      <c r="A35" s="22"/>
      <c r="B35" s="35"/>
      <c r="C35" s="1132" t="s">
        <v>533</v>
      </c>
      <c r="D35" s="1132"/>
      <c r="E35" s="1133"/>
      <c r="F35" s="36">
        <v>8.84</v>
      </c>
      <c r="G35" s="37">
        <v>8.65</v>
      </c>
      <c r="H35" s="37">
        <v>8.7799999999999994</v>
      </c>
      <c r="I35" s="37">
        <v>5.23</v>
      </c>
      <c r="J35" s="38">
        <v>5.03</v>
      </c>
      <c r="K35" s="22"/>
      <c r="L35" s="22"/>
      <c r="M35" s="22"/>
      <c r="N35" s="22"/>
      <c r="O35" s="22"/>
      <c r="P35" s="22"/>
    </row>
    <row r="36" spans="1:16" ht="39" customHeight="1" x14ac:dyDescent="0.15">
      <c r="A36" s="22"/>
      <c r="B36" s="35"/>
      <c r="C36" s="1132" t="s">
        <v>534</v>
      </c>
      <c r="D36" s="1132"/>
      <c r="E36" s="1133"/>
      <c r="F36" s="36">
        <v>0.86</v>
      </c>
      <c r="G36" s="37">
        <v>1.18</v>
      </c>
      <c r="H36" s="37">
        <v>1.94</v>
      </c>
      <c r="I36" s="37">
        <v>2.34</v>
      </c>
      <c r="J36" s="38">
        <v>2.5</v>
      </c>
      <c r="K36" s="22"/>
      <c r="L36" s="22"/>
      <c r="M36" s="22"/>
      <c r="N36" s="22"/>
      <c r="O36" s="22"/>
      <c r="P36" s="22"/>
    </row>
    <row r="37" spans="1:16" ht="39" customHeight="1" x14ac:dyDescent="0.15">
      <c r="A37" s="22"/>
      <c r="B37" s="35"/>
      <c r="C37" s="1132" t="s">
        <v>535</v>
      </c>
      <c r="D37" s="1132"/>
      <c r="E37" s="1133"/>
      <c r="F37" s="36">
        <v>4.3099999999999996</v>
      </c>
      <c r="G37" s="37">
        <v>4.2300000000000004</v>
      </c>
      <c r="H37" s="37">
        <v>4.53</v>
      </c>
      <c r="I37" s="37">
        <v>1.49</v>
      </c>
      <c r="J37" s="38">
        <v>1.67</v>
      </c>
      <c r="K37" s="22"/>
      <c r="L37" s="22"/>
      <c r="M37" s="22"/>
      <c r="N37" s="22"/>
      <c r="O37" s="22"/>
      <c r="P37" s="22"/>
    </row>
    <row r="38" spans="1:16" ht="39" customHeight="1" x14ac:dyDescent="0.15">
      <c r="A38" s="22"/>
      <c r="B38" s="35"/>
      <c r="C38" s="1132" t="s">
        <v>536</v>
      </c>
      <c r="D38" s="1132"/>
      <c r="E38" s="1133"/>
      <c r="F38" s="36">
        <v>0.73</v>
      </c>
      <c r="G38" s="37">
        <v>1.25</v>
      </c>
      <c r="H38" s="37">
        <v>1.34</v>
      </c>
      <c r="I38" s="37">
        <v>1.19</v>
      </c>
      <c r="J38" s="38">
        <v>0.38</v>
      </c>
      <c r="K38" s="22"/>
      <c r="L38" s="22"/>
      <c r="M38" s="22"/>
      <c r="N38" s="22"/>
      <c r="O38" s="22"/>
      <c r="P38" s="22"/>
    </row>
    <row r="39" spans="1:16" ht="39" customHeight="1" x14ac:dyDescent="0.15">
      <c r="A39" s="22"/>
      <c r="B39" s="35"/>
      <c r="C39" s="1132" t="s">
        <v>537</v>
      </c>
      <c r="D39" s="1132"/>
      <c r="E39" s="1133"/>
      <c r="F39" s="36">
        <v>0.47</v>
      </c>
      <c r="G39" s="37">
        <v>1.08</v>
      </c>
      <c r="H39" s="37">
        <v>0.34</v>
      </c>
      <c r="I39" s="37">
        <v>0.38</v>
      </c>
      <c r="J39" s="38">
        <v>0.26</v>
      </c>
      <c r="K39" s="22"/>
      <c r="L39" s="22"/>
      <c r="M39" s="22"/>
      <c r="N39" s="22"/>
      <c r="O39" s="22"/>
      <c r="P39" s="22"/>
    </row>
    <row r="40" spans="1:16" ht="39" customHeight="1" x14ac:dyDescent="0.15">
      <c r="A40" s="22"/>
      <c r="B40" s="35"/>
      <c r="C40" s="1132" t="s">
        <v>538</v>
      </c>
      <c r="D40" s="1132"/>
      <c r="E40" s="1133"/>
      <c r="F40" s="36">
        <v>0.16</v>
      </c>
      <c r="G40" s="37">
        <v>0.17</v>
      </c>
      <c r="H40" s="37">
        <v>0.2</v>
      </c>
      <c r="I40" s="37">
        <v>0.2</v>
      </c>
      <c r="J40" s="38">
        <v>0.24</v>
      </c>
      <c r="K40" s="22"/>
      <c r="L40" s="22"/>
      <c r="M40" s="22"/>
      <c r="N40" s="22"/>
      <c r="O40" s="22"/>
      <c r="P40" s="22"/>
    </row>
    <row r="41" spans="1:16" ht="39" customHeight="1" x14ac:dyDescent="0.15">
      <c r="A41" s="22"/>
      <c r="B41" s="35"/>
      <c r="C41" s="1132" t="s">
        <v>539</v>
      </c>
      <c r="D41" s="1132"/>
      <c r="E41" s="1133"/>
      <c r="F41" s="36">
        <v>0.05</v>
      </c>
      <c r="G41" s="37">
        <v>0.13</v>
      </c>
      <c r="H41" s="37">
        <v>0.14000000000000001</v>
      </c>
      <c r="I41" s="37">
        <v>0.01</v>
      </c>
      <c r="J41" s="38">
        <v>0.01</v>
      </c>
      <c r="K41" s="22"/>
      <c r="L41" s="22"/>
      <c r="M41" s="22"/>
      <c r="N41" s="22"/>
      <c r="O41" s="22"/>
      <c r="P41" s="22"/>
    </row>
    <row r="42" spans="1:16" ht="39" customHeight="1" x14ac:dyDescent="0.15">
      <c r="A42" s="22"/>
      <c r="B42" s="39"/>
      <c r="C42" s="1132" t="s">
        <v>540</v>
      </c>
      <c r="D42" s="1132"/>
      <c r="E42" s="1133"/>
      <c r="F42" s="36" t="s">
        <v>503</v>
      </c>
      <c r="G42" s="37" t="s">
        <v>503</v>
      </c>
      <c r="H42" s="37" t="s">
        <v>503</v>
      </c>
      <c r="I42" s="37" t="s">
        <v>503</v>
      </c>
      <c r="J42" s="38" t="s">
        <v>503</v>
      </c>
      <c r="K42" s="22"/>
      <c r="L42" s="22"/>
      <c r="M42" s="22"/>
      <c r="N42" s="22"/>
      <c r="O42" s="22"/>
      <c r="P42" s="22"/>
    </row>
    <row r="43" spans="1:16" ht="39" customHeight="1" thickBot="1" x14ac:dyDescent="0.2">
      <c r="A43" s="22"/>
      <c r="B43" s="40"/>
      <c r="C43" s="1134" t="s">
        <v>541</v>
      </c>
      <c r="D43" s="1134"/>
      <c r="E43" s="1135"/>
      <c r="F43" s="41">
        <v>0</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bG55Zvqi3vj66m5HlesytSfpGgbV2htIzwMnjKsqsEM0BfM+957EHCg7Xswe+frlxtUfBeTHlHDKwmW5xV2tw==" saltValue="k597/fRtmxNARwhD3GP6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H32" zoomScaleSheetLayoutView="55" workbookViewId="0">
      <selection activeCell="M54" sqref="M54"/>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3050</v>
      </c>
      <c r="L45" s="58">
        <v>2991</v>
      </c>
      <c r="M45" s="58">
        <v>3036</v>
      </c>
      <c r="N45" s="58">
        <v>3061</v>
      </c>
      <c r="O45" s="59">
        <v>2980</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503</v>
      </c>
      <c r="L46" s="62" t="s">
        <v>503</v>
      </c>
      <c r="M46" s="62" t="s">
        <v>503</v>
      </c>
      <c r="N46" s="62" t="s">
        <v>503</v>
      </c>
      <c r="O46" s="63" t="s">
        <v>503</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503</v>
      </c>
      <c r="L47" s="62" t="s">
        <v>503</v>
      </c>
      <c r="M47" s="62" t="s">
        <v>503</v>
      </c>
      <c r="N47" s="62" t="s">
        <v>503</v>
      </c>
      <c r="O47" s="63" t="s">
        <v>503</v>
      </c>
      <c r="P47" s="46"/>
      <c r="Q47" s="46"/>
      <c r="R47" s="46"/>
      <c r="S47" s="46"/>
      <c r="T47" s="46"/>
      <c r="U47" s="46"/>
    </row>
    <row r="48" spans="1:21" ht="30.75" customHeight="1" x14ac:dyDescent="0.15">
      <c r="A48" s="46"/>
      <c r="B48" s="1163"/>
      <c r="C48" s="1164"/>
      <c r="D48" s="60"/>
      <c r="E48" s="1140" t="s">
        <v>13</v>
      </c>
      <c r="F48" s="1140"/>
      <c r="G48" s="1140"/>
      <c r="H48" s="1140"/>
      <c r="I48" s="1140"/>
      <c r="J48" s="1141"/>
      <c r="K48" s="61">
        <v>908</v>
      </c>
      <c r="L48" s="62">
        <v>958</v>
      </c>
      <c r="M48" s="62">
        <v>987</v>
      </c>
      <c r="N48" s="62">
        <v>958</v>
      </c>
      <c r="O48" s="63">
        <v>963</v>
      </c>
      <c r="P48" s="46"/>
      <c r="Q48" s="46"/>
      <c r="R48" s="46"/>
      <c r="S48" s="46"/>
      <c r="T48" s="46"/>
      <c r="U48" s="46"/>
    </row>
    <row r="49" spans="1:21" ht="30.75" customHeight="1" x14ac:dyDescent="0.15">
      <c r="A49" s="46"/>
      <c r="B49" s="1163"/>
      <c r="C49" s="1164"/>
      <c r="D49" s="60"/>
      <c r="E49" s="1140" t="s">
        <v>14</v>
      </c>
      <c r="F49" s="1140"/>
      <c r="G49" s="1140"/>
      <c r="H49" s="1140"/>
      <c r="I49" s="1140"/>
      <c r="J49" s="1141"/>
      <c r="K49" s="61">
        <v>1</v>
      </c>
      <c r="L49" s="62">
        <v>1</v>
      </c>
      <c r="M49" s="62">
        <v>1</v>
      </c>
      <c r="N49" s="62">
        <v>1</v>
      </c>
      <c r="O49" s="63">
        <v>1</v>
      </c>
      <c r="P49" s="46"/>
      <c r="Q49" s="46"/>
      <c r="R49" s="46"/>
      <c r="S49" s="46"/>
      <c r="T49" s="46"/>
      <c r="U49" s="46"/>
    </row>
    <row r="50" spans="1:21" ht="30.75" customHeight="1" x14ac:dyDescent="0.15">
      <c r="A50" s="46"/>
      <c r="B50" s="1163"/>
      <c r="C50" s="1164"/>
      <c r="D50" s="60"/>
      <c r="E50" s="1140" t="s">
        <v>15</v>
      </c>
      <c r="F50" s="1140"/>
      <c r="G50" s="1140"/>
      <c r="H50" s="1140"/>
      <c r="I50" s="1140"/>
      <c r="J50" s="1141"/>
      <c r="K50" s="61">
        <v>155</v>
      </c>
      <c r="L50" s="62">
        <v>169</v>
      </c>
      <c r="M50" s="62">
        <v>193</v>
      </c>
      <c r="N50" s="62">
        <v>184</v>
      </c>
      <c r="O50" s="63">
        <v>174</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503</v>
      </c>
      <c r="L51" s="62" t="s">
        <v>503</v>
      </c>
      <c r="M51" s="62" t="s">
        <v>503</v>
      </c>
      <c r="N51" s="62">
        <v>0</v>
      </c>
      <c r="O51" s="63">
        <v>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2952</v>
      </c>
      <c r="L52" s="62">
        <v>3095</v>
      </c>
      <c r="M52" s="62">
        <v>3105</v>
      </c>
      <c r="N52" s="62">
        <v>3247</v>
      </c>
      <c r="O52" s="63">
        <v>3297</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1162</v>
      </c>
      <c r="L53" s="67">
        <v>1024</v>
      </c>
      <c r="M53" s="67">
        <v>1112</v>
      </c>
      <c r="N53" s="67">
        <v>957</v>
      </c>
      <c r="O53" s="68">
        <v>821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mZs/ert+n8SJ6SvYzAvvBjKg+MWawzQZ/rtAUUg38s3yv7nIUb1qA/YS9XOSHl+GxvMgB8IGmyg8GDwdk560Rg==" saltValue="RnbQWWtm90BemXbQO1REO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E36" zoomScaleSheetLayoutView="100" workbookViewId="0">
      <selection activeCell="P54" sqref="P54"/>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81" t="s">
        <v>30</v>
      </c>
      <c r="C41" s="1182"/>
      <c r="D41" s="103"/>
      <c r="E41" s="1183" t="s">
        <v>31</v>
      </c>
      <c r="F41" s="1183"/>
      <c r="G41" s="1183"/>
      <c r="H41" s="1184"/>
      <c r="I41" s="330">
        <v>31428</v>
      </c>
      <c r="J41" s="331">
        <v>30794</v>
      </c>
      <c r="K41" s="331">
        <v>28746</v>
      </c>
      <c r="L41" s="331">
        <v>30093</v>
      </c>
      <c r="M41" s="332">
        <v>31672</v>
      </c>
    </row>
    <row r="42" spans="2:13" ht="27.75" customHeight="1" x14ac:dyDescent="0.15">
      <c r="B42" s="1171"/>
      <c r="C42" s="1172"/>
      <c r="D42" s="104"/>
      <c r="E42" s="1175" t="s">
        <v>32</v>
      </c>
      <c r="F42" s="1175"/>
      <c r="G42" s="1175"/>
      <c r="H42" s="1176"/>
      <c r="I42" s="333" t="s">
        <v>503</v>
      </c>
      <c r="J42" s="334" t="s">
        <v>503</v>
      </c>
      <c r="K42" s="334" t="s">
        <v>503</v>
      </c>
      <c r="L42" s="334" t="s">
        <v>503</v>
      </c>
      <c r="M42" s="335" t="s">
        <v>503</v>
      </c>
    </row>
    <row r="43" spans="2:13" ht="27.75" customHeight="1" x14ac:dyDescent="0.15">
      <c r="B43" s="1171"/>
      <c r="C43" s="1172"/>
      <c r="D43" s="104"/>
      <c r="E43" s="1175" t="s">
        <v>33</v>
      </c>
      <c r="F43" s="1175"/>
      <c r="G43" s="1175"/>
      <c r="H43" s="1176"/>
      <c r="I43" s="333">
        <v>12172</v>
      </c>
      <c r="J43" s="334">
        <v>11872</v>
      </c>
      <c r="K43" s="334">
        <v>11758</v>
      </c>
      <c r="L43" s="334">
        <v>11626</v>
      </c>
      <c r="M43" s="335">
        <v>11492</v>
      </c>
    </row>
    <row r="44" spans="2:13" ht="27.75" customHeight="1" x14ac:dyDescent="0.15">
      <c r="B44" s="1171"/>
      <c r="C44" s="1172"/>
      <c r="D44" s="104"/>
      <c r="E44" s="1175" t="s">
        <v>34</v>
      </c>
      <c r="F44" s="1175"/>
      <c r="G44" s="1175"/>
      <c r="H44" s="1176"/>
      <c r="I44" s="333">
        <v>1204</v>
      </c>
      <c r="J44" s="334">
        <v>1053</v>
      </c>
      <c r="K44" s="334">
        <v>847</v>
      </c>
      <c r="L44" s="334">
        <v>764</v>
      </c>
      <c r="M44" s="335">
        <v>598</v>
      </c>
    </row>
    <row r="45" spans="2:13" ht="27.75" customHeight="1" x14ac:dyDescent="0.15">
      <c r="B45" s="1171"/>
      <c r="C45" s="1172"/>
      <c r="D45" s="104"/>
      <c r="E45" s="1175" t="s">
        <v>35</v>
      </c>
      <c r="F45" s="1175"/>
      <c r="G45" s="1175"/>
      <c r="H45" s="1176"/>
      <c r="I45" s="333">
        <v>2611</v>
      </c>
      <c r="J45" s="334">
        <v>2386</v>
      </c>
      <c r="K45" s="334">
        <v>2364</v>
      </c>
      <c r="L45" s="334">
        <v>2155</v>
      </c>
      <c r="M45" s="335">
        <v>2066</v>
      </c>
    </row>
    <row r="46" spans="2:13" ht="27.75" customHeight="1" x14ac:dyDescent="0.15">
      <c r="B46" s="1171"/>
      <c r="C46" s="1172"/>
      <c r="D46" s="105"/>
      <c r="E46" s="1175" t="s">
        <v>36</v>
      </c>
      <c r="F46" s="1175"/>
      <c r="G46" s="1175"/>
      <c r="H46" s="1176"/>
      <c r="I46" s="333" t="s">
        <v>503</v>
      </c>
      <c r="J46" s="334" t="s">
        <v>503</v>
      </c>
      <c r="K46" s="334" t="s">
        <v>503</v>
      </c>
      <c r="L46" s="334" t="s">
        <v>503</v>
      </c>
      <c r="M46" s="335" t="s">
        <v>503</v>
      </c>
    </row>
    <row r="47" spans="2:13" ht="27.75" customHeight="1" x14ac:dyDescent="0.15">
      <c r="B47" s="1171"/>
      <c r="C47" s="1172"/>
      <c r="D47" s="106"/>
      <c r="E47" s="1185" t="s">
        <v>37</v>
      </c>
      <c r="F47" s="1186"/>
      <c r="G47" s="1186"/>
      <c r="H47" s="1187"/>
      <c r="I47" s="333" t="s">
        <v>503</v>
      </c>
      <c r="J47" s="334" t="s">
        <v>503</v>
      </c>
      <c r="K47" s="334" t="s">
        <v>503</v>
      </c>
      <c r="L47" s="334" t="s">
        <v>503</v>
      </c>
      <c r="M47" s="335" t="s">
        <v>503</v>
      </c>
    </row>
    <row r="48" spans="2:13" ht="27.75" customHeight="1" x14ac:dyDescent="0.15">
      <c r="B48" s="1171"/>
      <c r="C48" s="1172"/>
      <c r="D48" s="104"/>
      <c r="E48" s="1175" t="s">
        <v>38</v>
      </c>
      <c r="F48" s="1175"/>
      <c r="G48" s="1175"/>
      <c r="H48" s="1176"/>
      <c r="I48" s="333" t="s">
        <v>503</v>
      </c>
      <c r="J48" s="334" t="s">
        <v>503</v>
      </c>
      <c r="K48" s="334" t="s">
        <v>503</v>
      </c>
      <c r="L48" s="334" t="s">
        <v>503</v>
      </c>
      <c r="M48" s="335" t="s">
        <v>503</v>
      </c>
    </row>
    <row r="49" spans="2:13" ht="27.75" customHeight="1" x14ac:dyDescent="0.15">
      <c r="B49" s="1173"/>
      <c r="C49" s="1174"/>
      <c r="D49" s="104"/>
      <c r="E49" s="1175" t="s">
        <v>39</v>
      </c>
      <c r="F49" s="1175"/>
      <c r="G49" s="1175"/>
      <c r="H49" s="1176"/>
      <c r="I49" s="333" t="s">
        <v>503</v>
      </c>
      <c r="J49" s="334" t="s">
        <v>503</v>
      </c>
      <c r="K49" s="334" t="s">
        <v>503</v>
      </c>
      <c r="L49" s="334" t="s">
        <v>503</v>
      </c>
      <c r="M49" s="335" t="s">
        <v>503</v>
      </c>
    </row>
    <row r="50" spans="2:13" ht="27.75" customHeight="1" x14ac:dyDescent="0.15">
      <c r="B50" s="1169" t="s">
        <v>40</v>
      </c>
      <c r="C50" s="1170"/>
      <c r="D50" s="107"/>
      <c r="E50" s="1175" t="s">
        <v>41</v>
      </c>
      <c r="F50" s="1175"/>
      <c r="G50" s="1175"/>
      <c r="H50" s="1176"/>
      <c r="I50" s="333">
        <v>16480</v>
      </c>
      <c r="J50" s="334">
        <v>17189</v>
      </c>
      <c r="K50" s="334">
        <v>17218</v>
      </c>
      <c r="L50" s="334">
        <v>16334</v>
      </c>
      <c r="M50" s="335">
        <v>15401</v>
      </c>
    </row>
    <row r="51" spans="2:13" ht="27.75" customHeight="1" x14ac:dyDescent="0.15">
      <c r="B51" s="1171"/>
      <c r="C51" s="1172"/>
      <c r="D51" s="104"/>
      <c r="E51" s="1175" t="s">
        <v>42</v>
      </c>
      <c r="F51" s="1175"/>
      <c r="G51" s="1175"/>
      <c r="H51" s="1176"/>
      <c r="I51" s="333">
        <v>316</v>
      </c>
      <c r="J51" s="334">
        <v>296</v>
      </c>
      <c r="K51" s="334">
        <v>268</v>
      </c>
      <c r="L51" s="334">
        <v>240</v>
      </c>
      <c r="M51" s="335">
        <v>212</v>
      </c>
    </row>
    <row r="52" spans="2:13" ht="27.75" customHeight="1" x14ac:dyDescent="0.15">
      <c r="B52" s="1173"/>
      <c r="C52" s="1174"/>
      <c r="D52" s="104"/>
      <c r="E52" s="1175" t="s">
        <v>43</v>
      </c>
      <c r="F52" s="1175"/>
      <c r="G52" s="1175"/>
      <c r="H52" s="1176"/>
      <c r="I52" s="333">
        <v>33590</v>
      </c>
      <c r="J52" s="334">
        <v>33672</v>
      </c>
      <c r="K52" s="334">
        <v>33035</v>
      </c>
      <c r="L52" s="334">
        <v>33603</v>
      </c>
      <c r="M52" s="335">
        <v>34744</v>
      </c>
    </row>
    <row r="53" spans="2:13" ht="27.75" customHeight="1" thickBot="1" x14ac:dyDescent="0.2">
      <c r="B53" s="1177" t="s">
        <v>19</v>
      </c>
      <c r="C53" s="1178"/>
      <c r="D53" s="108"/>
      <c r="E53" s="1179" t="s">
        <v>44</v>
      </c>
      <c r="F53" s="1179"/>
      <c r="G53" s="1179"/>
      <c r="H53" s="1180"/>
      <c r="I53" s="336">
        <v>-2972</v>
      </c>
      <c r="J53" s="337">
        <v>-5052</v>
      </c>
      <c r="K53" s="337">
        <v>-6805</v>
      </c>
      <c r="L53" s="337">
        <v>-5539</v>
      </c>
      <c r="M53" s="338">
        <v>-4528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86nPzK16lNY5gXvLl/kt4gXpdXTc0Jtf/wFbZ+ZWuIYsuf1bbL81tbGHXgwib3urPnNSEDeqfsBaPkBtz9Fw7g==" saltValue="n6ED+Y3Okgcms26eAJd9y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5"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6" t="s">
        <v>46</v>
      </c>
      <c r="D55" s="1196"/>
      <c r="E55" s="1197"/>
      <c r="F55" s="339">
        <v>4359</v>
      </c>
      <c r="G55" s="339">
        <v>4384</v>
      </c>
      <c r="H55" s="340">
        <v>4083</v>
      </c>
    </row>
    <row r="56" spans="2:8" ht="52.5" customHeight="1" x14ac:dyDescent="0.15">
      <c r="B56" s="120"/>
      <c r="C56" s="1198" t="s">
        <v>47</v>
      </c>
      <c r="D56" s="1198"/>
      <c r="E56" s="1199"/>
      <c r="F56" s="341">
        <v>2076</v>
      </c>
      <c r="G56" s="341">
        <v>1655</v>
      </c>
      <c r="H56" s="342">
        <v>1386</v>
      </c>
    </row>
    <row r="57" spans="2:8" ht="53.25" customHeight="1" x14ac:dyDescent="0.15">
      <c r="B57" s="120"/>
      <c r="C57" s="1200" t="s">
        <v>48</v>
      </c>
      <c r="D57" s="1200"/>
      <c r="E57" s="1201"/>
      <c r="F57" s="343">
        <v>12057</v>
      </c>
      <c r="G57" s="343">
        <v>11445</v>
      </c>
      <c r="H57" s="344">
        <v>10659</v>
      </c>
    </row>
    <row r="58" spans="2:8" ht="45.75" customHeight="1" x14ac:dyDescent="0.15">
      <c r="B58" s="121"/>
      <c r="C58" s="1188" t="s">
        <v>563</v>
      </c>
      <c r="D58" s="1189"/>
      <c r="E58" s="1190"/>
      <c r="F58" s="345">
        <v>4082</v>
      </c>
      <c r="G58" s="345">
        <v>4250</v>
      </c>
      <c r="H58" s="346">
        <v>4222</v>
      </c>
    </row>
    <row r="59" spans="2:8" ht="45.75" customHeight="1" x14ac:dyDescent="0.15">
      <c r="B59" s="121"/>
      <c r="C59" s="1188" t="s">
        <v>564</v>
      </c>
      <c r="D59" s="1189"/>
      <c r="E59" s="1190"/>
      <c r="F59" s="345">
        <v>3279</v>
      </c>
      <c r="G59" s="345">
        <v>2660</v>
      </c>
      <c r="H59" s="346">
        <v>2100</v>
      </c>
    </row>
    <row r="60" spans="2:8" ht="45.75" customHeight="1" x14ac:dyDescent="0.15">
      <c r="B60" s="121"/>
      <c r="C60" s="1188" t="s">
        <v>565</v>
      </c>
      <c r="D60" s="1189"/>
      <c r="E60" s="1190"/>
      <c r="F60" s="345">
        <v>2115</v>
      </c>
      <c r="G60" s="345">
        <v>2122</v>
      </c>
      <c r="H60" s="346">
        <v>1927</v>
      </c>
    </row>
    <row r="61" spans="2:8" ht="45.75" customHeight="1" x14ac:dyDescent="0.15">
      <c r="B61" s="121"/>
      <c r="C61" s="1188" t="s">
        <v>566</v>
      </c>
      <c r="D61" s="1189"/>
      <c r="E61" s="1190"/>
      <c r="F61" s="345">
        <v>616</v>
      </c>
      <c r="G61" s="345">
        <v>561</v>
      </c>
      <c r="H61" s="346">
        <v>514</v>
      </c>
    </row>
    <row r="62" spans="2:8" ht="45.75" customHeight="1" thickBot="1" x14ac:dyDescent="0.2">
      <c r="B62" s="122"/>
      <c r="C62" s="1191" t="s">
        <v>567</v>
      </c>
      <c r="D62" s="1192"/>
      <c r="E62" s="1193"/>
      <c r="F62" s="347">
        <v>392</v>
      </c>
      <c r="G62" s="347">
        <v>381</v>
      </c>
      <c r="H62" s="348">
        <v>385</v>
      </c>
    </row>
    <row r="63" spans="2:8" ht="52.5" customHeight="1" thickBot="1" x14ac:dyDescent="0.2">
      <c r="B63" s="123"/>
      <c r="C63" s="1194" t="s">
        <v>49</v>
      </c>
      <c r="D63" s="1194"/>
      <c r="E63" s="1195"/>
      <c r="F63" s="349">
        <v>18492</v>
      </c>
      <c r="G63" s="349">
        <v>17484</v>
      </c>
      <c r="H63" s="350">
        <v>16128</v>
      </c>
    </row>
    <row r="64" spans="2:8" x14ac:dyDescent="0.15"/>
  </sheetData>
  <sheetProtection algorithmName="SHA-512" hashValue="DSGsg+qObhxVP9FKmkzQoP6PO+waAFBvIdXGQZWHH5xjYztsUVCDuLTbqHKU/3bgabsMyqtnMJ9mdSuZe6xG/w==" saltValue="PIE7sxIlspUaXaBsFfl4E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80524</v>
      </c>
      <c r="E3" s="142"/>
      <c r="F3" s="143">
        <v>70329</v>
      </c>
      <c r="G3" s="144"/>
      <c r="H3" s="145"/>
    </row>
    <row r="4" spans="1:8" x14ac:dyDescent="0.15">
      <c r="A4" s="146"/>
      <c r="B4" s="147"/>
      <c r="C4" s="148"/>
      <c r="D4" s="149">
        <v>52016</v>
      </c>
      <c r="E4" s="150"/>
      <c r="F4" s="151">
        <v>39403</v>
      </c>
      <c r="G4" s="152"/>
      <c r="H4" s="153"/>
    </row>
    <row r="5" spans="1:8" x14ac:dyDescent="0.15">
      <c r="A5" s="134" t="s">
        <v>521</v>
      </c>
      <c r="B5" s="139"/>
      <c r="C5" s="140"/>
      <c r="D5" s="141">
        <v>75044</v>
      </c>
      <c r="E5" s="142"/>
      <c r="F5" s="143">
        <v>71871</v>
      </c>
      <c r="G5" s="144"/>
      <c r="H5" s="145"/>
    </row>
    <row r="6" spans="1:8" x14ac:dyDescent="0.15">
      <c r="A6" s="146"/>
      <c r="B6" s="147"/>
      <c r="C6" s="148"/>
      <c r="D6" s="149">
        <v>55533</v>
      </c>
      <c r="E6" s="150"/>
      <c r="F6" s="151">
        <v>38232</v>
      </c>
      <c r="G6" s="152"/>
      <c r="H6" s="153"/>
    </row>
    <row r="7" spans="1:8" x14ac:dyDescent="0.15">
      <c r="A7" s="134" t="s">
        <v>522</v>
      </c>
      <c r="B7" s="139"/>
      <c r="C7" s="140"/>
      <c r="D7" s="141">
        <v>65591</v>
      </c>
      <c r="E7" s="142"/>
      <c r="F7" s="143">
        <v>71807</v>
      </c>
      <c r="G7" s="144"/>
      <c r="H7" s="145"/>
    </row>
    <row r="8" spans="1:8" x14ac:dyDescent="0.15">
      <c r="A8" s="146"/>
      <c r="B8" s="147"/>
      <c r="C8" s="148"/>
      <c r="D8" s="149">
        <v>43946</v>
      </c>
      <c r="E8" s="150"/>
      <c r="F8" s="151">
        <v>37333</v>
      </c>
      <c r="G8" s="152"/>
      <c r="H8" s="153"/>
    </row>
    <row r="9" spans="1:8" x14ac:dyDescent="0.15">
      <c r="A9" s="134" t="s">
        <v>523</v>
      </c>
      <c r="B9" s="139"/>
      <c r="C9" s="140"/>
      <c r="D9" s="141">
        <v>125186</v>
      </c>
      <c r="E9" s="142"/>
      <c r="F9" s="143">
        <v>80821</v>
      </c>
      <c r="G9" s="144"/>
      <c r="H9" s="145"/>
    </row>
    <row r="10" spans="1:8" x14ac:dyDescent="0.15">
      <c r="A10" s="146"/>
      <c r="B10" s="147"/>
      <c r="C10" s="148"/>
      <c r="D10" s="149">
        <v>99289</v>
      </c>
      <c r="E10" s="150"/>
      <c r="F10" s="151">
        <v>49586</v>
      </c>
      <c r="G10" s="152"/>
      <c r="H10" s="153"/>
    </row>
    <row r="11" spans="1:8" x14ac:dyDescent="0.15">
      <c r="A11" s="134" t="s">
        <v>524</v>
      </c>
      <c r="B11" s="139"/>
      <c r="C11" s="140"/>
      <c r="D11" s="141">
        <v>138591</v>
      </c>
      <c r="E11" s="142"/>
      <c r="F11" s="143">
        <v>79840</v>
      </c>
      <c r="G11" s="144"/>
      <c r="H11" s="145"/>
    </row>
    <row r="12" spans="1:8" x14ac:dyDescent="0.15">
      <c r="A12" s="146"/>
      <c r="B12" s="147"/>
      <c r="C12" s="154"/>
      <c r="D12" s="149">
        <v>92255</v>
      </c>
      <c r="E12" s="150"/>
      <c r="F12" s="151">
        <v>45238</v>
      </c>
      <c r="G12" s="152"/>
      <c r="H12" s="153"/>
    </row>
    <row r="13" spans="1:8" x14ac:dyDescent="0.15">
      <c r="A13" s="134"/>
      <c r="B13" s="139"/>
      <c r="C13" s="140"/>
      <c r="D13" s="141">
        <v>96987</v>
      </c>
      <c r="E13" s="142"/>
      <c r="F13" s="143">
        <v>74934</v>
      </c>
      <c r="G13" s="155"/>
      <c r="H13" s="145"/>
    </row>
    <row r="14" spans="1:8" x14ac:dyDescent="0.15">
      <c r="A14" s="146"/>
      <c r="B14" s="147"/>
      <c r="C14" s="148"/>
      <c r="D14" s="149">
        <v>68608</v>
      </c>
      <c r="E14" s="150"/>
      <c r="F14" s="151">
        <v>41958</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6.22</v>
      </c>
      <c r="C19" s="156">
        <f>ROUND(VALUE(SUBSTITUTE(実質収支比率等に係る経年分析!G$48,"▲","-")),2)</f>
        <v>5.97</v>
      </c>
      <c r="D19" s="156">
        <f>ROUND(VALUE(SUBSTITUTE(実質収支比率等に係る経年分析!H$48,"▲","-")),2)</f>
        <v>6.66</v>
      </c>
      <c r="E19" s="156">
        <f>ROUND(VALUE(SUBSTITUTE(実質収支比率等に係る経年分析!I$48,"▲","-")),2)</f>
        <v>7.97</v>
      </c>
      <c r="F19" s="156">
        <f>ROUND(VALUE(SUBSTITUTE(実質収支比率等に係る経年分析!J$48,"▲","-")),2)</f>
        <v>6.26</v>
      </c>
    </row>
    <row r="20" spans="1:11" x14ac:dyDescent="0.15">
      <c r="A20" s="156" t="s">
        <v>53</v>
      </c>
      <c r="B20" s="156">
        <f>ROUND(VALUE(SUBSTITUTE(実質収支比率等に係る経年分析!F$47,"▲","-")),2)</f>
        <v>27.85</v>
      </c>
      <c r="C20" s="156">
        <f>ROUND(VALUE(SUBSTITUTE(実質収支比率等に係る経年分析!G$47,"▲","-")),2)</f>
        <v>27.02</v>
      </c>
      <c r="D20" s="156">
        <f>ROUND(VALUE(SUBSTITUTE(実質収支比率等に係る経年分析!H$47,"▲","-")),2)</f>
        <v>28.01</v>
      </c>
      <c r="E20" s="156">
        <f>ROUND(VALUE(SUBSTITUTE(実質収支比率等に係る経年分析!I$47,"▲","-")),2)</f>
        <v>27.48</v>
      </c>
      <c r="F20" s="156">
        <f>ROUND(VALUE(SUBSTITUTE(実質収支比率等に係る経年分析!J$47,"▲","-")),2)</f>
        <v>24.96</v>
      </c>
    </row>
    <row r="21" spans="1:11" x14ac:dyDescent="0.15">
      <c r="A21" s="156" t="s">
        <v>54</v>
      </c>
      <c r="B21" s="156">
        <f>IF(ISNUMBER(VALUE(SUBSTITUTE(実質収支比率等に係る経年分析!F$49,"▲","-"))),ROUND(VALUE(SUBSTITUTE(実質収支比率等に係る経年分析!F$49,"▲","-")),2),NA())</f>
        <v>7.95</v>
      </c>
      <c r="C21" s="156">
        <f>IF(ISNUMBER(VALUE(SUBSTITUTE(実質収支比率等に係る経年分析!G$49,"▲","-"))),ROUND(VALUE(SUBSTITUTE(実質収支比率等に係る経年分析!G$49,"▲","-")),2),NA())</f>
        <v>9.35</v>
      </c>
      <c r="D21" s="156">
        <f>IF(ISNUMBER(VALUE(SUBSTITUTE(実質収支比率等に係る経年分析!H$49,"▲","-"))),ROUND(VALUE(SUBSTITUTE(実質収支比率等に係る経年分析!H$49,"▲","-")),2),NA())</f>
        <v>9.7799999999999994</v>
      </c>
      <c r="E21" s="156">
        <f>IF(ISNUMBER(VALUE(SUBSTITUTE(実質収支比率等に係る経年分析!I$49,"▲","-"))),ROUND(VALUE(SUBSTITUTE(実質収支比率等に係る経年分析!I$49,"▲","-")),2),NA())</f>
        <v>8.3699999999999992</v>
      </c>
      <c r="F21" s="156">
        <f>IF(ISNUMBER(VALUE(SUBSTITUTE(実質収支比率等に係る経年分析!J$49,"▲","-"))),ROUND(VALUE(SUBSTITUTE(実質収支比率等に係る経年分析!J$49,"▲","-")),2),NA())</f>
        <v>3.23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国民健康保険特別会計（直営診療施設勘定）</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0.05</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0.13</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0.14000000000000001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0.01</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0.16</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0.17</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0.24</v>
      </c>
    </row>
    <row r="31" spans="1:11" x14ac:dyDescent="0.15">
      <c r="A31" s="157" t="str">
        <f>IF(連結実質赤字比率に係る赤字・黒字の構成分析!C$39="",NA(),連結実質赤字比率に係る赤字・黒字の構成分析!C$39)</f>
        <v>国民健康保険特別会計（事業勘定）</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0.47</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1.08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0.38</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0.26</v>
      </c>
    </row>
    <row r="32" spans="1:11" x14ac:dyDescent="0.15">
      <c r="A32" s="157" t="str">
        <f>IF(連結実質赤字比率に係る赤字・黒字の構成分析!C$38="",NA(),連結実質赤字比率に係る赤字・黒字の構成分析!C$38)</f>
        <v>介護保険特別会計（保険事業勘定）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0.73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1.25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1.34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1.19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0.38</v>
      </c>
    </row>
    <row r="33" spans="1:16" x14ac:dyDescent="0.15">
      <c r="A33" s="157" t="str">
        <f>IF(連結実質赤字比率に係る赤字・黒字の構成分析!C$37="",NA(),連結実質赤字比率に係る赤字・黒字の構成分析!C$37)</f>
        <v>工業用水道事業会計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4.3099999999999996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4.2300000000000004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4.53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1.49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1.67</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0.86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1.18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1.94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2.34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2.5</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8.84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8.65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8.7799999999999994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5.23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5.03</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6.21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5.97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6.65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7.96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6.26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2952</v>
      </c>
      <c r="E42" s="158"/>
      <c r="F42" s="158"/>
      <c r="G42" s="158">
        <f>'実質公債費比率（分子）の構造'!L$52</f>
        <v>3095</v>
      </c>
      <c r="H42" s="158"/>
      <c r="I42" s="158"/>
      <c r="J42" s="158">
        <f>'実質公債費比率（分子）の構造'!M$52</f>
        <v>3105</v>
      </c>
      <c r="K42" s="158"/>
      <c r="L42" s="158"/>
      <c r="M42" s="158">
        <f>'実質公債費比率（分子）の構造'!N$52</f>
        <v>3247</v>
      </c>
      <c r="N42" s="158"/>
      <c r="O42" s="158"/>
      <c r="P42" s="158">
        <f>'実質公債費比率（分子）の構造'!O$52</f>
        <v>3297</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f>'実質公債費比率（分子）の構造'!N$51</f>
        <v>0</v>
      </c>
      <c r="L43" s="158"/>
      <c r="M43" s="158"/>
      <c r="N43" s="158">
        <f>'実質公債費比率（分子）の構造'!O$51</f>
        <v>0</v>
      </c>
      <c r="O43" s="158"/>
      <c r="P43" s="158"/>
    </row>
    <row r="44" spans="1:16" x14ac:dyDescent="0.15">
      <c r="A44" s="158" t="s">
        <v>62</v>
      </c>
      <c r="B44" s="158">
        <f>'実質公債費比率（分子）の構造'!K$50</f>
        <v>155</v>
      </c>
      <c r="C44" s="158"/>
      <c r="D44" s="158"/>
      <c r="E44" s="158">
        <f>'実質公債費比率（分子）の構造'!L$50</f>
        <v>169</v>
      </c>
      <c r="F44" s="158"/>
      <c r="G44" s="158"/>
      <c r="H44" s="158">
        <f>'実質公債費比率（分子）の構造'!M$50</f>
        <v>193</v>
      </c>
      <c r="I44" s="158"/>
      <c r="J44" s="158"/>
      <c r="K44" s="158">
        <f>'実質公債費比率（分子）の構造'!N$50</f>
        <v>184</v>
      </c>
      <c r="L44" s="158"/>
      <c r="M44" s="158"/>
      <c r="N44" s="158">
        <f>'実質公債費比率（分子）の構造'!O$50</f>
        <v>174</v>
      </c>
      <c r="O44" s="158"/>
      <c r="P44" s="158"/>
    </row>
    <row r="45" spans="1:16" x14ac:dyDescent="0.15">
      <c r="A45" s="158" t="s">
        <v>63</v>
      </c>
      <c r="B45" s="158">
        <f>'実質公債費比率（分子）の構造'!K$49</f>
        <v>1</v>
      </c>
      <c r="C45" s="158"/>
      <c r="D45" s="158"/>
      <c r="E45" s="158">
        <f>'実質公債費比率（分子）の構造'!L$49</f>
        <v>1</v>
      </c>
      <c r="F45" s="158"/>
      <c r="G45" s="158"/>
      <c r="H45" s="158">
        <f>'実質公債費比率（分子）の構造'!M$49</f>
        <v>1</v>
      </c>
      <c r="I45" s="158"/>
      <c r="J45" s="158"/>
      <c r="K45" s="158">
        <f>'実質公債費比率（分子）の構造'!N$49</f>
        <v>1</v>
      </c>
      <c r="L45" s="158"/>
      <c r="M45" s="158"/>
      <c r="N45" s="158">
        <f>'実質公債費比率（分子）の構造'!O$49</f>
        <v>1</v>
      </c>
      <c r="O45" s="158"/>
      <c r="P45" s="158"/>
    </row>
    <row r="46" spans="1:16" x14ac:dyDescent="0.15">
      <c r="A46" s="158" t="s">
        <v>64</v>
      </c>
      <c r="B46" s="158">
        <f>'実質公債費比率（分子）の構造'!K$48</f>
        <v>908</v>
      </c>
      <c r="C46" s="158"/>
      <c r="D46" s="158"/>
      <c r="E46" s="158">
        <f>'実質公債費比率（分子）の構造'!L$48</f>
        <v>958</v>
      </c>
      <c r="F46" s="158"/>
      <c r="G46" s="158"/>
      <c r="H46" s="158">
        <f>'実質公債費比率（分子）の構造'!M$48</f>
        <v>987</v>
      </c>
      <c r="I46" s="158"/>
      <c r="J46" s="158"/>
      <c r="K46" s="158">
        <f>'実質公債費比率（分子）の構造'!N$48</f>
        <v>958</v>
      </c>
      <c r="L46" s="158"/>
      <c r="M46" s="158"/>
      <c r="N46" s="158">
        <f>'実質公債費比率（分子）の構造'!O$48</f>
        <v>963</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3050</v>
      </c>
      <c r="C49" s="158"/>
      <c r="D49" s="158"/>
      <c r="E49" s="158">
        <f>'実質公債費比率（分子）の構造'!L$45</f>
        <v>2991</v>
      </c>
      <c r="F49" s="158"/>
      <c r="G49" s="158"/>
      <c r="H49" s="158">
        <f>'実質公債費比率（分子）の構造'!M$45</f>
        <v>3036</v>
      </c>
      <c r="I49" s="158"/>
      <c r="J49" s="158"/>
      <c r="K49" s="158">
        <f>'実質公債費比率（分子）の構造'!N$45</f>
        <v>3061</v>
      </c>
      <c r="L49" s="158"/>
      <c r="M49" s="158"/>
      <c r="N49" s="158">
        <f>'実質公債費比率（分子）の構造'!O$45</f>
        <v>2980</v>
      </c>
      <c r="O49" s="158"/>
      <c r="P49" s="158"/>
    </row>
    <row r="50" spans="1:16" x14ac:dyDescent="0.15">
      <c r="A50" s="158" t="s">
        <v>67</v>
      </c>
      <c r="B50" s="158" t="e">
        <f>NA()</f>
        <v>#N/A</v>
      </c>
      <c r="C50" s="158">
        <f>IF(ISNUMBER('実質公債費比率（分子）の構造'!K$53),'実質公債費比率（分子）の構造'!K$53,NA())</f>
        <v>1162</v>
      </c>
      <c r="D50" s="158" t="e">
        <f>NA()</f>
        <v>#N/A</v>
      </c>
      <c r="E50" s="158" t="e">
        <f>NA()</f>
        <v>#N/A</v>
      </c>
      <c r="F50" s="158">
        <f>IF(ISNUMBER('実質公債費比率（分子）の構造'!L$53),'実質公債費比率（分子）の構造'!L$53,NA())</f>
        <v>1024</v>
      </c>
      <c r="G50" s="158" t="e">
        <f>NA()</f>
        <v>#N/A</v>
      </c>
      <c r="H50" s="158" t="e">
        <f>NA()</f>
        <v>#N/A</v>
      </c>
      <c r="I50" s="158">
        <f>IF(ISNUMBER('実質公債費比率（分子）の構造'!M$53),'実質公債費比率（分子）の構造'!M$53,NA())</f>
        <v>1112</v>
      </c>
      <c r="J50" s="158" t="e">
        <f>NA()</f>
        <v>#N/A</v>
      </c>
      <c r="K50" s="158" t="e">
        <f>NA()</f>
        <v>#N/A</v>
      </c>
      <c r="L50" s="158">
        <f>IF(ISNUMBER('実質公債費比率（分子）の構造'!N$53),'実質公債費比率（分子）の構造'!N$53,NA())</f>
        <v>957</v>
      </c>
      <c r="M50" s="158" t="e">
        <f>NA()</f>
        <v>#N/A</v>
      </c>
      <c r="N50" s="158" t="e">
        <f>NA()</f>
        <v>#N/A</v>
      </c>
      <c r="O50" s="158">
        <f>IF(ISNUMBER('実質公債費比率（分子）の構造'!O$53),'実質公債費比率（分子）の構造'!O$53,NA())</f>
        <v>821</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33590</v>
      </c>
      <c r="E56" s="157"/>
      <c r="F56" s="157"/>
      <c r="G56" s="157">
        <f>'将来負担比率（分子）の構造'!J$52</f>
        <v>33672</v>
      </c>
      <c r="H56" s="157"/>
      <c r="I56" s="157"/>
      <c r="J56" s="157">
        <f>'将来負担比率（分子）の構造'!K$52</f>
        <v>33035</v>
      </c>
      <c r="K56" s="157"/>
      <c r="L56" s="157"/>
      <c r="M56" s="157">
        <f>'将来負担比率（分子）の構造'!L$52</f>
        <v>33603</v>
      </c>
      <c r="N56" s="157"/>
      <c r="O56" s="157"/>
      <c r="P56" s="157">
        <f>'将来負担比率（分子）の構造'!M$52</f>
        <v>34744</v>
      </c>
    </row>
    <row r="57" spans="1:16" x14ac:dyDescent="0.15">
      <c r="A57" s="157" t="s">
        <v>42</v>
      </c>
      <c r="B57" s="157"/>
      <c r="C57" s="157"/>
      <c r="D57" s="157">
        <f>'将来負担比率（分子）の構造'!I$51</f>
        <v>316</v>
      </c>
      <c r="E57" s="157"/>
      <c r="F57" s="157"/>
      <c r="G57" s="157">
        <f>'将来負担比率（分子）の構造'!J$51</f>
        <v>296</v>
      </c>
      <c r="H57" s="157"/>
      <c r="I57" s="157"/>
      <c r="J57" s="157">
        <f>'将来負担比率（分子）の構造'!K$51</f>
        <v>268</v>
      </c>
      <c r="K57" s="157"/>
      <c r="L57" s="157"/>
      <c r="M57" s="157">
        <f>'将来負担比率（分子）の構造'!L$51</f>
        <v>240</v>
      </c>
      <c r="N57" s="157"/>
      <c r="O57" s="157"/>
      <c r="P57" s="157">
        <f>'将来負担比率（分子）の構造'!M$51</f>
        <v>212</v>
      </c>
    </row>
    <row r="58" spans="1:16" x14ac:dyDescent="0.15">
      <c r="A58" s="157" t="s">
        <v>41</v>
      </c>
      <c r="B58" s="157"/>
      <c r="C58" s="157"/>
      <c r="D58" s="157">
        <f>'将来負担比率（分子）の構造'!I$50</f>
        <v>16480</v>
      </c>
      <c r="E58" s="157"/>
      <c r="F58" s="157"/>
      <c r="G58" s="157">
        <f>'将来負担比率（分子）の構造'!J$50</f>
        <v>17189</v>
      </c>
      <c r="H58" s="157"/>
      <c r="I58" s="157"/>
      <c r="J58" s="157">
        <f>'将来負担比率（分子）の構造'!K$50</f>
        <v>17218</v>
      </c>
      <c r="K58" s="157"/>
      <c r="L58" s="157"/>
      <c r="M58" s="157">
        <f>'将来負担比率（分子）の構造'!L$50</f>
        <v>16334</v>
      </c>
      <c r="N58" s="157"/>
      <c r="O58" s="157"/>
      <c r="P58" s="157">
        <f>'将来負担比率（分子）の構造'!M$50</f>
        <v>15401</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2611</v>
      </c>
      <c r="C62" s="157"/>
      <c r="D62" s="157"/>
      <c r="E62" s="157">
        <f>'将来負担比率（分子）の構造'!J$45</f>
        <v>2386</v>
      </c>
      <c r="F62" s="157"/>
      <c r="G62" s="157"/>
      <c r="H62" s="157">
        <f>'将来負担比率（分子）の構造'!K$45</f>
        <v>2364</v>
      </c>
      <c r="I62" s="157"/>
      <c r="J62" s="157"/>
      <c r="K62" s="157">
        <f>'将来負担比率（分子）の構造'!L$45</f>
        <v>2155</v>
      </c>
      <c r="L62" s="157"/>
      <c r="M62" s="157"/>
      <c r="N62" s="157">
        <f>'将来負担比率（分子）の構造'!M$45</f>
        <v>2066</v>
      </c>
      <c r="O62" s="157"/>
      <c r="P62" s="157"/>
    </row>
    <row r="63" spans="1:16" x14ac:dyDescent="0.15">
      <c r="A63" s="157" t="s">
        <v>34</v>
      </c>
      <c r="B63" s="157">
        <f>'将来負担比率（分子）の構造'!I$44</f>
        <v>1204</v>
      </c>
      <c r="C63" s="157"/>
      <c r="D63" s="157"/>
      <c r="E63" s="157">
        <f>'将来負担比率（分子）の構造'!J$44</f>
        <v>1053</v>
      </c>
      <c r="F63" s="157"/>
      <c r="G63" s="157"/>
      <c r="H63" s="157">
        <f>'将来負担比率（分子）の構造'!K$44</f>
        <v>847</v>
      </c>
      <c r="I63" s="157"/>
      <c r="J63" s="157"/>
      <c r="K63" s="157">
        <f>'将来負担比率（分子）の構造'!L$44</f>
        <v>764</v>
      </c>
      <c r="L63" s="157"/>
      <c r="M63" s="157"/>
      <c r="N63" s="157">
        <f>'将来負担比率（分子）の構造'!M$44</f>
        <v>598</v>
      </c>
      <c r="O63" s="157"/>
      <c r="P63" s="157"/>
    </row>
    <row r="64" spans="1:16" x14ac:dyDescent="0.15">
      <c r="A64" s="157" t="s">
        <v>33</v>
      </c>
      <c r="B64" s="157">
        <f>'将来負担比率（分子）の構造'!I$43</f>
        <v>12172</v>
      </c>
      <c r="C64" s="157"/>
      <c r="D64" s="157"/>
      <c r="E64" s="157">
        <f>'将来負担比率（分子）の構造'!J$43</f>
        <v>11872</v>
      </c>
      <c r="F64" s="157"/>
      <c r="G64" s="157"/>
      <c r="H64" s="157">
        <f>'将来負担比率（分子）の構造'!K$43</f>
        <v>11758</v>
      </c>
      <c r="I64" s="157"/>
      <c r="J64" s="157"/>
      <c r="K64" s="157">
        <f>'将来負担比率（分子）の構造'!L$43</f>
        <v>11626</v>
      </c>
      <c r="L64" s="157"/>
      <c r="M64" s="157"/>
      <c r="N64" s="157">
        <f>'将来負担比率（分子）の構造'!M$43</f>
        <v>11492</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31428</v>
      </c>
      <c r="C66" s="157"/>
      <c r="D66" s="157"/>
      <c r="E66" s="157">
        <f>'将来負担比率（分子）の構造'!J$41</f>
        <v>30794</v>
      </c>
      <c r="F66" s="157"/>
      <c r="G66" s="157"/>
      <c r="H66" s="157">
        <f>'将来負担比率（分子）の構造'!K$41</f>
        <v>28746</v>
      </c>
      <c r="I66" s="157"/>
      <c r="J66" s="157"/>
      <c r="K66" s="157">
        <f>'将来負担比率（分子）の構造'!L$41</f>
        <v>30093</v>
      </c>
      <c r="L66" s="157"/>
      <c r="M66" s="157"/>
      <c r="N66" s="157">
        <f>'将来負担比率（分子）の構造'!M$41</f>
        <v>31672</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4359</v>
      </c>
      <c r="C72" s="161">
        <f>基金残高に係る経年分析!G55</f>
        <v>4384</v>
      </c>
      <c r="D72" s="161">
        <f>基金残高に係る経年分析!H55</f>
        <v>4083</v>
      </c>
    </row>
    <row r="73" spans="1:16" x14ac:dyDescent="0.15">
      <c r="A73" s="160" t="s">
        <v>74</v>
      </c>
      <c r="B73" s="161">
        <f>基金残高に係る経年分析!F56</f>
        <v>2076</v>
      </c>
      <c r="C73" s="161">
        <f>基金残高に係る経年分析!G56</f>
        <v>1655</v>
      </c>
      <c r="D73" s="161">
        <f>基金残高に係る経年分析!H56</f>
        <v>1386</v>
      </c>
    </row>
    <row r="74" spans="1:16" x14ac:dyDescent="0.15">
      <c r="A74" s="160" t="s">
        <v>75</v>
      </c>
      <c r="B74" s="161">
        <f>基金残高に係る経年分析!F57</f>
        <v>12057</v>
      </c>
      <c r="C74" s="161">
        <f>基金残高に係る経年分析!G57</f>
        <v>11445</v>
      </c>
      <c r="D74" s="161">
        <f>基金残高に係る経年分析!H57</f>
        <v>10659</v>
      </c>
    </row>
  </sheetData>
  <sheetProtection algorithmName="SHA-512" hashValue="Le32RWgxBSgqgFwcj1iY1wpQQ36uEHZtV+Af3B1Jna7PxoMKzc6eKLZk28lxpsw4VfaIBPQQ9Rc9LJhi3a4fcg==" saltValue="ELBxZdVn8X0478chyKwTB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DD12" sqref="DD12:DP12"/>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216</v>
      </c>
      <c r="C5" s="667"/>
      <c r="D5" s="667"/>
      <c r="E5" s="667"/>
      <c r="F5" s="667"/>
      <c r="G5" s="667"/>
      <c r="H5" s="667"/>
      <c r="I5" s="667"/>
      <c r="J5" s="667"/>
      <c r="K5" s="667"/>
      <c r="L5" s="667"/>
      <c r="M5" s="667"/>
      <c r="N5" s="667"/>
      <c r="O5" s="667"/>
      <c r="P5" s="667"/>
      <c r="Q5" s="668"/>
      <c r="R5" s="663">
        <v>7351438</v>
      </c>
      <c r="S5" s="664"/>
      <c r="T5" s="664"/>
      <c r="U5" s="664"/>
      <c r="V5" s="664"/>
      <c r="W5" s="664"/>
      <c r="X5" s="664"/>
      <c r="Y5" s="689"/>
      <c r="Z5" s="702">
        <v>17.2</v>
      </c>
      <c r="AA5" s="702"/>
      <c r="AB5" s="702"/>
      <c r="AC5" s="702"/>
      <c r="AD5" s="703">
        <v>7351438</v>
      </c>
      <c r="AE5" s="703"/>
      <c r="AF5" s="703"/>
      <c r="AG5" s="703"/>
      <c r="AH5" s="703"/>
      <c r="AI5" s="703"/>
      <c r="AJ5" s="703"/>
      <c r="AK5" s="703"/>
      <c r="AL5" s="690">
        <v>44</v>
      </c>
      <c r="AM5" s="672"/>
      <c r="AN5" s="672"/>
      <c r="AO5" s="691"/>
      <c r="AP5" s="666" t="s">
        <v>217</v>
      </c>
      <c r="AQ5" s="667"/>
      <c r="AR5" s="667"/>
      <c r="AS5" s="667"/>
      <c r="AT5" s="667"/>
      <c r="AU5" s="667"/>
      <c r="AV5" s="667"/>
      <c r="AW5" s="667"/>
      <c r="AX5" s="667"/>
      <c r="AY5" s="667"/>
      <c r="AZ5" s="667"/>
      <c r="BA5" s="667"/>
      <c r="BB5" s="667"/>
      <c r="BC5" s="667"/>
      <c r="BD5" s="667"/>
      <c r="BE5" s="667"/>
      <c r="BF5" s="668"/>
      <c r="BG5" s="608">
        <v>7326294</v>
      </c>
      <c r="BH5" s="609"/>
      <c r="BI5" s="609"/>
      <c r="BJ5" s="609"/>
      <c r="BK5" s="609"/>
      <c r="BL5" s="609"/>
      <c r="BM5" s="609"/>
      <c r="BN5" s="610"/>
      <c r="BO5" s="646">
        <v>99.7</v>
      </c>
      <c r="BP5" s="646"/>
      <c r="BQ5" s="646"/>
      <c r="BR5" s="646"/>
      <c r="BS5" s="647">
        <v>388403</v>
      </c>
      <c r="BT5" s="647"/>
      <c r="BU5" s="647"/>
      <c r="BV5" s="647"/>
      <c r="BW5" s="647"/>
      <c r="BX5" s="647"/>
      <c r="BY5" s="647"/>
      <c r="BZ5" s="647"/>
      <c r="CA5" s="647"/>
      <c r="CB5" s="687"/>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15">
      <c r="B6" s="605" t="s">
        <v>221</v>
      </c>
      <c r="C6" s="606"/>
      <c r="D6" s="606"/>
      <c r="E6" s="606"/>
      <c r="F6" s="606"/>
      <c r="G6" s="606"/>
      <c r="H6" s="606"/>
      <c r="I6" s="606"/>
      <c r="J6" s="606"/>
      <c r="K6" s="606"/>
      <c r="L6" s="606"/>
      <c r="M6" s="606"/>
      <c r="N6" s="606"/>
      <c r="O6" s="606"/>
      <c r="P6" s="606"/>
      <c r="Q6" s="607"/>
      <c r="R6" s="608">
        <v>345401</v>
      </c>
      <c r="S6" s="609"/>
      <c r="T6" s="609"/>
      <c r="U6" s="609"/>
      <c r="V6" s="609"/>
      <c r="W6" s="609"/>
      <c r="X6" s="609"/>
      <c r="Y6" s="610"/>
      <c r="Z6" s="646">
        <v>0.8</v>
      </c>
      <c r="AA6" s="646"/>
      <c r="AB6" s="646"/>
      <c r="AC6" s="646"/>
      <c r="AD6" s="647">
        <v>345401</v>
      </c>
      <c r="AE6" s="647"/>
      <c r="AF6" s="647"/>
      <c r="AG6" s="647"/>
      <c r="AH6" s="647"/>
      <c r="AI6" s="647"/>
      <c r="AJ6" s="647"/>
      <c r="AK6" s="647"/>
      <c r="AL6" s="611">
        <v>2.1</v>
      </c>
      <c r="AM6" s="612"/>
      <c r="AN6" s="612"/>
      <c r="AO6" s="648"/>
      <c r="AP6" s="605" t="s">
        <v>222</v>
      </c>
      <c r="AQ6" s="606"/>
      <c r="AR6" s="606"/>
      <c r="AS6" s="606"/>
      <c r="AT6" s="606"/>
      <c r="AU6" s="606"/>
      <c r="AV6" s="606"/>
      <c r="AW6" s="606"/>
      <c r="AX6" s="606"/>
      <c r="AY6" s="606"/>
      <c r="AZ6" s="606"/>
      <c r="BA6" s="606"/>
      <c r="BB6" s="606"/>
      <c r="BC6" s="606"/>
      <c r="BD6" s="606"/>
      <c r="BE6" s="606"/>
      <c r="BF6" s="607"/>
      <c r="BG6" s="608">
        <v>7326294</v>
      </c>
      <c r="BH6" s="609"/>
      <c r="BI6" s="609"/>
      <c r="BJ6" s="609"/>
      <c r="BK6" s="609"/>
      <c r="BL6" s="609"/>
      <c r="BM6" s="609"/>
      <c r="BN6" s="610"/>
      <c r="BO6" s="646">
        <v>99.7</v>
      </c>
      <c r="BP6" s="646"/>
      <c r="BQ6" s="646"/>
      <c r="BR6" s="646"/>
      <c r="BS6" s="647">
        <v>388403</v>
      </c>
      <c r="BT6" s="647"/>
      <c r="BU6" s="647"/>
      <c r="BV6" s="647"/>
      <c r="BW6" s="647"/>
      <c r="BX6" s="647"/>
      <c r="BY6" s="647"/>
      <c r="BZ6" s="647"/>
      <c r="CA6" s="647"/>
      <c r="CB6" s="687"/>
      <c r="CD6" s="666" t="s">
        <v>223</v>
      </c>
      <c r="CE6" s="667"/>
      <c r="CF6" s="667"/>
      <c r="CG6" s="667"/>
      <c r="CH6" s="667"/>
      <c r="CI6" s="667"/>
      <c r="CJ6" s="667"/>
      <c r="CK6" s="667"/>
      <c r="CL6" s="667"/>
      <c r="CM6" s="667"/>
      <c r="CN6" s="667"/>
      <c r="CO6" s="667"/>
      <c r="CP6" s="667"/>
      <c r="CQ6" s="668"/>
      <c r="CR6" s="608">
        <v>196461</v>
      </c>
      <c r="CS6" s="609"/>
      <c r="CT6" s="609"/>
      <c r="CU6" s="609"/>
      <c r="CV6" s="609"/>
      <c r="CW6" s="609"/>
      <c r="CX6" s="609"/>
      <c r="CY6" s="610"/>
      <c r="CZ6" s="690">
        <v>0.5</v>
      </c>
      <c r="DA6" s="672"/>
      <c r="DB6" s="672"/>
      <c r="DC6" s="692"/>
      <c r="DD6" s="614" t="s">
        <v>122</v>
      </c>
      <c r="DE6" s="609"/>
      <c r="DF6" s="609"/>
      <c r="DG6" s="609"/>
      <c r="DH6" s="609"/>
      <c r="DI6" s="609"/>
      <c r="DJ6" s="609"/>
      <c r="DK6" s="609"/>
      <c r="DL6" s="609"/>
      <c r="DM6" s="609"/>
      <c r="DN6" s="609"/>
      <c r="DO6" s="609"/>
      <c r="DP6" s="610"/>
      <c r="DQ6" s="614">
        <v>196461</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1994</v>
      </c>
      <c r="S7" s="609"/>
      <c r="T7" s="609"/>
      <c r="U7" s="609"/>
      <c r="V7" s="609"/>
      <c r="W7" s="609"/>
      <c r="X7" s="609"/>
      <c r="Y7" s="610"/>
      <c r="Z7" s="646">
        <v>0</v>
      </c>
      <c r="AA7" s="646"/>
      <c r="AB7" s="646"/>
      <c r="AC7" s="646"/>
      <c r="AD7" s="647">
        <v>1994</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2563929</v>
      </c>
      <c r="BH7" s="609"/>
      <c r="BI7" s="609"/>
      <c r="BJ7" s="609"/>
      <c r="BK7" s="609"/>
      <c r="BL7" s="609"/>
      <c r="BM7" s="609"/>
      <c r="BN7" s="610"/>
      <c r="BO7" s="646">
        <v>34.9</v>
      </c>
      <c r="BP7" s="646"/>
      <c r="BQ7" s="646"/>
      <c r="BR7" s="646"/>
      <c r="BS7" s="647">
        <v>124221</v>
      </c>
      <c r="BT7" s="647"/>
      <c r="BU7" s="647"/>
      <c r="BV7" s="647"/>
      <c r="BW7" s="647"/>
      <c r="BX7" s="647"/>
      <c r="BY7" s="647"/>
      <c r="BZ7" s="647"/>
      <c r="CA7" s="647"/>
      <c r="CB7" s="687"/>
      <c r="CD7" s="605" t="s">
        <v>226</v>
      </c>
      <c r="CE7" s="606"/>
      <c r="CF7" s="606"/>
      <c r="CG7" s="606"/>
      <c r="CH7" s="606"/>
      <c r="CI7" s="606"/>
      <c r="CJ7" s="606"/>
      <c r="CK7" s="606"/>
      <c r="CL7" s="606"/>
      <c r="CM7" s="606"/>
      <c r="CN7" s="606"/>
      <c r="CO7" s="606"/>
      <c r="CP7" s="606"/>
      <c r="CQ7" s="607"/>
      <c r="CR7" s="608">
        <v>8110054</v>
      </c>
      <c r="CS7" s="609"/>
      <c r="CT7" s="609"/>
      <c r="CU7" s="609"/>
      <c r="CV7" s="609"/>
      <c r="CW7" s="609"/>
      <c r="CX7" s="609"/>
      <c r="CY7" s="610"/>
      <c r="CZ7" s="646">
        <v>19.8</v>
      </c>
      <c r="DA7" s="646"/>
      <c r="DB7" s="646"/>
      <c r="DC7" s="646"/>
      <c r="DD7" s="614">
        <v>2199519</v>
      </c>
      <c r="DE7" s="609"/>
      <c r="DF7" s="609"/>
      <c r="DG7" s="609"/>
      <c r="DH7" s="609"/>
      <c r="DI7" s="609"/>
      <c r="DJ7" s="609"/>
      <c r="DK7" s="609"/>
      <c r="DL7" s="609"/>
      <c r="DM7" s="609"/>
      <c r="DN7" s="609"/>
      <c r="DO7" s="609"/>
      <c r="DP7" s="610"/>
      <c r="DQ7" s="614">
        <v>2689241</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41101</v>
      </c>
      <c r="S8" s="609"/>
      <c r="T8" s="609"/>
      <c r="U8" s="609"/>
      <c r="V8" s="609"/>
      <c r="W8" s="609"/>
      <c r="X8" s="609"/>
      <c r="Y8" s="610"/>
      <c r="Z8" s="646">
        <v>0.1</v>
      </c>
      <c r="AA8" s="646"/>
      <c r="AB8" s="646"/>
      <c r="AC8" s="646"/>
      <c r="AD8" s="647">
        <v>41101</v>
      </c>
      <c r="AE8" s="647"/>
      <c r="AF8" s="647"/>
      <c r="AG8" s="647"/>
      <c r="AH8" s="647"/>
      <c r="AI8" s="647"/>
      <c r="AJ8" s="647"/>
      <c r="AK8" s="647"/>
      <c r="AL8" s="611">
        <v>0.2</v>
      </c>
      <c r="AM8" s="612"/>
      <c r="AN8" s="612"/>
      <c r="AO8" s="648"/>
      <c r="AP8" s="605" t="s">
        <v>228</v>
      </c>
      <c r="AQ8" s="606"/>
      <c r="AR8" s="606"/>
      <c r="AS8" s="606"/>
      <c r="AT8" s="606"/>
      <c r="AU8" s="606"/>
      <c r="AV8" s="606"/>
      <c r="AW8" s="606"/>
      <c r="AX8" s="606"/>
      <c r="AY8" s="606"/>
      <c r="AZ8" s="606"/>
      <c r="BA8" s="606"/>
      <c r="BB8" s="606"/>
      <c r="BC8" s="606"/>
      <c r="BD8" s="606"/>
      <c r="BE8" s="606"/>
      <c r="BF8" s="607"/>
      <c r="BG8" s="608">
        <v>76938</v>
      </c>
      <c r="BH8" s="609"/>
      <c r="BI8" s="609"/>
      <c r="BJ8" s="609"/>
      <c r="BK8" s="609"/>
      <c r="BL8" s="609"/>
      <c r="BM8" s="609"/>
      <c r="BN8" s="610"/>
      <c r="BO8" s="646">
        <v>1</v>
      </c>
      <c r="BP8" s="646"/>
      <c r="BQ8" s="646"/>
      <c r="BR8" s="646"/>
      <c r="BS8" s="647" t="s">
        <v>122</v>
      </c>
      <c r="BT8" s="647"/>
      <c r="BU8" s="647"/>
      <c r="BV8" s="647"/>
      <c r="BW8" s="647"/>
      <c r="BX8" s="647"/>
      <c r="BY8" s="647"/>
      <c r="BZ8" s="647"/>
      <c r="CA8" s="647"/>
      <c r="CB8" s="687"/>
      <c r="CD8" s="605" t="s">
        <v>229</v>
      </c>
      <c r="CE8" s="606"/>
      <c r="CF8" s="606"/>
      <c r="CG8" s="606"/>
      <c r="CH8" s="606"/>
      <c r="CI8" s="606"/>
      <c r="CJ8" s="606"/>
      <c r="CK8" s="606"/>
      <c r="CL8" s="606"/>
      <c r="CM8" s="606"/>
      <c r="CN8" s="606"/>
      <c r="CO8" s="606"/>
      <c r="CP8" s="606"/>
      <c r="CQ8" s="607"/>
      <c r="CR8" s="608">
        <v>10809536</v>
      </c>
      <c r="CS8" s="609"/>
      <c r="CT8" s="609"/>
      <c r="CU8" s="609"/>
      <c r="CV8" s="609"/>
      <c r="CW8" s="609"/>
      <c r="CX8" s="609"/>
      <c r="CY8" s="610"/>
      <c r="CZ8" s="646">
        <v>26.3</v>
      </c>
      <c r="DA8" s="646"/>
      <c r="DB8" s="646"/>
      <c r="DC8" s="646"/>
      <c r="DD8" s="614">
        <v>29569</v>
      </c>
      <c r="DE8" s="609"/>
      <c r="DF8" s="609"/>
      <c r="DG8" s="609"/>
      <c r="DH8" s="609"/>
      <c r="DI8" s="609"/>
      <c r="DJ8" s="609"/>
      <c r="DK8" s="609"/>
      <c r="DL8" s="609"/>
      <c r="DM8" s="609"/>
      <c r="DN8" s="609"/>
      <c r="DO8" s="609"/>
      <c r="DP8" s="610"/>
      <c r="DQ8" s="614">
        <v>5960233</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57695</v>
      </c>
      <c r="S9" s="609"/>
      <c r="T9" s="609"/>
      <c r="U9" s="609"/>
      <c r="V9" s="609"/>
      <c r="W9" s="609"/>
      <c r="X9" s="609"/>
      <c r="Y9" s="610"/>
      <c r="Z9" s="646">
        <v>0.1</v>
      </c>
      <c r="AA9" s="646"/>
      <c r="AB9" s="646"/>
      <c r="AC9" s="646"/>
      <c r="AD9" s="647">
        <v>57695</v>
      </c>
      <c r="AE9" s="647"/>
      <c r="AF9" s="647"/>
      <c r="AG9" s="647"/>
      <c r="AH9" s="647"/>
      <c r="AI9" s="647"/>
      <c r="AJ9" s="647"/>
      <c r="AK9" s="647"/>
      <c r="AL9" s="611">
        <v>0.3</v>
      </c>
      <c r="AM9" s="612"/>
      <c r="AN9" s="612"/>
      <c r="AO9" s="648"/>
      <c r="AP9" s="605" t="s">
        <v>231</v>
      </c>
      <c r="AQ9" s="606"/>
      <c r="AR9" s="606"/>
      <c r="AS9" s="606"/>
      <c r="AT9" s="606"/>
      <c r="AU9" s="606"/>
      <c r="AV9" s="606"/>
      <c r="AW9" s="606"/>
      <c r="AX9" s="606"/>
      <c r="AY9" s="606"/>
      <c r="AZ9" s="606"/>
      <c r="BA9" s="606"/>
      <c r="BB9" s="606"/>
      <c r="BC9" s="606"/>
      <c r="BD9" s="606"/>
      <c r="BE9" s="606"/>
      <c r="BF9" s="607"/>
      <c r="BG9" s="608">
        <v>1879672</v>
      </c>
      <c r="BH9" s="609"/>
      <c r="BI9" s="609"/>
      <c r="BJ9" s="609"/>
      <c r="BK9" s="609"/>
      <c r="BL9" s="609"/>
      <c r="BM9" s="609"/>
      <c r="BN9" s="610"/>
      <c r="BO9" s="646">
        <v>25.6</v>
      </c>
      <c r="BP9" s="646"/>
      <c r="BQ9" s="646"/>
      <c r="BR9" s="646"/>
      <c r="BS9" s="647" t="s">
        <v>122</v>
      </c>
      <c r="BT9" s="647"/>
      <c r="BU9" s="647"/>
      <c r="BV9" s="647"/>
      <c r="BW9" s="647"/>
      <c r="BX9" s="647"/>
      <c r="BY9" s="647"/>
      <c r="BZ9" s="647"/>
      <c r="CA9" s="647"/>
      <c r="CB9" s="687"/>
      <c r="CD9" s="605" t="s">
        <v>232</v>
      </c>
      <c r="CE9" s="606"/>
      <c r="CF9" s="606"/>
      <c r="CG9" s="606"/>
      <c r="CH9" s="606"/>
      <c r="CI9" s="606"/>
      <c r="CJ9" s="606"/>
      <c r="CK9" s="606"/>
      <c r="CL9" s="606"/>
      <c r="CM9" s="606"/>
      <c r="CN9" s="606"/>
      <c r="CO9" s="606"/>
      <c r="CP9" s="606"/>
      <c r="CQ9" s="607"/>
      <c r="CR9" s="608">
        <v>2468771</v>
      </c>
      <c r="CS9" s="609"/>
      <c r="CT9" s="609"/>
      <c r="CU9" s="609"/>
      <c r="CV9" s="609"/>
      <c r="CW9" s="609"/>
      <c r="CX9" s="609"/>
      <c r="CY9" s="610"/>
      <c r="CZ9" s="646">
        <v>6</v>
      </c>
      <c r="DA9" s="646"/>
      <c r="DB9" s="646"/>
      <c r="DC9" s="646"/>
      <c r="DD9" s="614">
        <v>52204</v>
      </c>
      <c r="DE9" s="609"/>
      <c r="DF9" s="609"/>
      <c r="DG9" s="609"/>
      <c r="DH9" s="609"/>
      <c r="DI9" s="609"/>
      <c r="DJ9" s="609"/>
      <c r="DK9" s="609"/>
      <c r="DL9" s="609"/>
      <c r="DM9" s="609"/>
      <c r="DN9" s="609"/>
      <c r="DO9" s="609"/>
      <c r="DP9" s="610"/>
      <c r="DQ9" s="614">
        <v>2036649</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172367</v>
      </c>
      <c r="BH10" s="609"/>
      <c r="BI10" s="609"/>
      <c r="BJ10" s="609"/>
      <c r="BK10" s="609"/>
      <c r="BL10" s="609"/>
      <c r="BM10" s="609"/>
      <c r="BN10" s="610"/>
      <c r="BO10" s="646">
        <v>2.2999999999999998</v>
      </c>
      <c r="BP10" s="646"/>
      <c r="BQ10" s="646"/>
      <c r="BR10" s="646"/>
      <c r="BS10" s="647" t="s">
        <v>122</v>
      </c>
      <c r="BT10" s="647"/>
      <c r="BU10" s="647"/>
      <c r="BV10" s="647"/>
      <c r="BW10" s="647"/>
      <c r="BX10" s="647"/>
      <c r="BY10" s="647"/>
      <c r="BZ10" s="647"/>
      <c r="CA10" s="647"/>
      <c r="CB10" s="687"/>
      <c r="CD10" s="605" t="s">
        <v>235</v>
      </c>
      <c r="CE10" s="606"/>
      <c r="CF10" s="606"/>
      <c r="CG10" s="606"/>
      <c r="CH10" s="606"/>
      <c r="CI10" s="606"/>
      <c r="CJ10" s="606"/>
      <c r="CK10" s="606"/>
      <c r="CL10" s="606"/>
      <c r="CM10" s="606"/>
      <c r="CN10" s="606"/>
      <c r="CO10" s="606"/>
      <c r="CP10" s="606"/>
      <c r="CQ10" s="607"/>
      <c r="CR10" s="608">
        <v>40674</v>
      </c>
      <c r="CS10" s="609"/>
      <c r="CT10" s="609"/>
      <c r="CU10" s="609"/>
      <c r="CV10" s="609"/>
      <c r="CW10" s="609"/>
      <c r="CX10" s="609"/>
      <c r="CY10" s="610"/>
      <c r="CZ10" s="646">
        <v>0.1</v>
      </c>
      <c r="DA10" s="646"/>
      <c r="DB10" s="646"/>
      <c r="DC10" s="646"/>
      <c r="DD10" s="614">
        <v>885</v>
      </c>
      <c r="DE10" s="609"/>
      <c r="DF10" s="609"/>
      <c r="DG10" s="609"/>
      <c r="DH10" s="609"/>
      <c r="DI10" s="609"/>
      <c r="DJ10" s="609"/>
      <c r="DK10" s="609"/>
      <c r="DL10" s="609"/>
      <c r="DM10" s="609"/>
      <c r="DN10" s="609"/>
      <c r="DO10" s="609"/>
      <c r="DP10" s="610"/>
      <c r="DQ10" s="614">
        <v>20232</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1321803</v>
      </c>
      <c r="S11" s="609"/>
      <c r="T11" s="609"/>
      <c r="U11" s="609"/>
      <c r="V11" s="609"/>
      <c r="W11" s="609"/>
      <c r="X11" s="609"/>
      <c r="Y11" s="610"/>
      <c r="Z11" s="611">
        <v>3.1</v>
      </c>
      <c r="AA11" s="612"/>
      <c r="AB11" s="612"/>
      <c r="AC11" s="613"/>
      <c r="AD11" s="614">
        <v>1321803</v>
      </c>
      <c r="AE11" s="609"/>
      <c r="AF11" s="609"/>
      <c r="AG11" s="609"/>
      <c r="AH11" s="609"/>
      <c r="AI11" s="609"/>
      <c r="AJ11" s="609"/>
      <c r="AK11" s="610"/>
      <c r="AL11" s="611">
        <v>7.9</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434952</v>
      </c>
      <c r="BH11" s="609"/>
      <c r="BI11" s="609"/>
      <c r="BJ11" s="609"/>
      <c r="BK11" s="609"/>
      <c r="BL11" s="609"/>
      <c r="BM11" s="609"/>
      <c r="BN11" s="610"/>
      <c r="BO11" s="646">
        <v>5.9</v>
      </c>
      <c r="BP11" s="646"/>
      <c r="BQ11" s="646"/>
      <c r="BR11" s="646"/>
      <c r="BS11" s="647">
        <v>124221</v>
      </c>
      <c r="BT11" s="647"/>
      <c r="BU11" s="647"/>
      <c r="BV11" s="647"/>
      <c r="BW11" s="647"/>
      <c r="BX11" s="647"/>
      <c r="BY11" s="647"/>
      <c r="BZ11" s="647"/>
      <c r="CA11" s="647"/>
      <c r="CB11" s="687"/>
      <c r="CD11" s="605" t="s">
        <v>238</v>
      </c>
      <c r="CE11" s="606"/>
      <c r="CF11" s="606"/>
      <c r="CG11" s="606"/>
      <c r="CH11" s="606"/>
      <c r="CI11" s="606"/>
      <c r="CJ11" s="606"/>
      <c r="CK11" s="606"/>
      <c r="CL11" s="606"/>
      <c r="CM11" s="606"/>
      <c r="CN11" s="606"/>
      <c r="CO11" s="606"/>
      <c r="CP11" s="606"/>
      <c r="CQ11" s="607"/>
      <c r="CR11" s="608">
        <v>2024944</v>
      </c>
      <c r="CS11" s="609"/>
      <c r="CT11" s="609"/>
      <c r="CU11" s="609"/>
      <c r="CV11" s="609"/>
      <c r="CW11" s="609"/>
      <c r="CX11" s="609"/>
      <c r="CY11" s="610"/>
      <c r="CZ11" s="646">
        <v>4.9000000000000004</v>
      </c>
      <c r="DA11" s="646"/>
      <c r="DB11" s="646"/>
      <c r="DC11" s="646"/>
      <c r="DD11" s="614">
        <v>893006</v>
      </c>
      <c r="DE11" s="609"/>
      <c r="DF11" s="609"/>
      <c r="DG11" s="609"/>
      <c r="DH11" s="609"/>
      <c r="DI11" s="609"/>
      <c r="DJ11" s="609"/>
      <c r="DK11" s="609"/>
      <c r="DL11" s="609"/>
      <c r="DM11" s="609"/>
      <c r="DN11" s="609"/>
      <c r="DO11" s="609"/>
      <c r="DP11" s="610"/>
      <c r="DQ11" s="614">
        <v>939690</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v>18033</v>
      </c>
      <c r="S12" s="609"/>
      <c r="T12" s="609"/>
      <c r="U12" s="609"/>
      <c r="V12" s="609"/>
      <c r="W12" s="609"/>
      <c r="X12" s="609"/>
      <c r="Y12" s="610"/>
      <c r="Z12" s="646">
        <v>0</v>
      </c>
      <c r="AA12" s="646"/>
      <c r="AB12" s="646"/>
      <c r="AC12" s="646"/>
      <c r="AD12" s="647">
        <v>18033</v>
      </c>
      <c r="AE12" s="647"/>
      <c r="AF12" s="647"/>
      <c r="AG12" s="647"/>
      <c r="AH12" s="647"/>
      <c r="AI12" s="647"/>
      <c r="AJ12" s="647"/>
      <c r="AK12" s="647"/>
      <c r="AL12" s="611">
        <v>0.1</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4052529</v>
      </c>
      <c r="BH12" s="609"/>
      <c r="BI12" s="609"/>
      <c r="BJ12" s="609"/>
      <c r="BK12" s="609"/>
      <c r="BL12" s="609"/>
      <c r="BM12" s="609"/>
      <c r="BN12" s="610"/>
      <c r="BO12" s="646">
        <v>55.1</v>
      </c>
      <c r="BP12" s="646"/>
      <c r="BQ12" s="646"/>
      <c r="BR12" s="646"/>
      <c r="BS12" s="647">
        <v>264182</v>
      </c>
      <c r="BT12" s="647"/>
      <c r="BU12" s="647"/>
      <c r="BV12" s="647"/>
      <c r="BW12" s="647"/>
      <c r="BX12" s="647"/>
      <c r="BY12" s="647"/>
      <c r="BZ12" s="647"/>
      <c r="CA12" s="647"/>
      <c r="CB12" s="687"/>
      <c r="CD12" s="605" t="s">
        <v>241</v>
      </c>
      <c r="CE12" s="606"/>
      <c r="CF12" s="606"/>
      <c r="CG12" s="606"/>
      <c r="CH12" s="606"/>
      <c r="CI12" s="606"/>
      <c r="CJ12" s="606"/>
      <c r="CK12" s="606"/>
      <c r="CL12" s="606"/>
      <c r="CM12" s="606"/>
      <c r="CN12" s="606"/>
      <c r="CO12" s="606"/>
      <c r="CP12" s="606"/>
      <c r="CQ12" s="607"/>
      <c r="CR12" s="608">
        <v>455790</v>
      </c>
      <c r="CS12" s="609"/>
      <c r="CT12" s="609"/>
      <c r="CU12" s="609"/>
      <c r="CV12" s="609"/>
      <c r="CW12" s="609"/>
      <c r="CX12" s="609"/>
      <c r="CY12" s="610"/>
      <c r="CZ12" s="646">
        <v>1.1000000000000001</v>
      </c>
      <c r="DA12" s="646"/>
      <c r="DB12" s="646"/>
      <c r="DC12" s="646"/>
      <c r="DD12" s="614">
        <v>1638</v>
      </c>
      <c r="DE12" s="609"/>
      <c r="DF12" s="609"/>
      <c r="DG12" s="609"/>
      <c r="DH12" s="609"/>
      <c r="DI12" s="609"/>
      <c r="DJ12" s="609"/>
      <c r="DK12" s="609"/>
      <c r="DL12" s="609"/>
      <c r="DM12" s="609"/>
      <c r="DN12" s="609"/>
      <c r="DO12" s="609"/>
      <c r="DP12" s="610"/>
      <c r="DQ12" s="614">
        <v>224022</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4040828</v>
      </c>
      <c r="BH13" s="609"/>
      <c r="BI13" s="609"/>
      <c r="BJ13" s="609"/>
      <c r="BK13" s="609"/>
      <c r="BL13" s="609"/>
      <c r="BM13" s="609"/>
      <c r="BN13" s="610"/>
      <c r="BO13" s="646">
        <v>55</v>
      </c>
      <c r="BP13" s="646"/>
      <c r="BQ13" s="646"/>
      <c r="BR13" s="646"/>
      <c r="BS13" s="647">
        <v>264182</v>
      </c>
      <c r="BT13" s="647"/>
      <c r="BU13" s="647"/>
      <c r="BV13" s="647"/>
      <c r="BW13" s="647"/>
      <c r="BX13" s="647"/>
      <c r="BY13" s="647"/>
      <c r="BZ13" s="647"/>
      <c r="CA13" s="647"/>
      <c r="CB13" s="687"/>
      <c r="CD13" s="605" t="s">
        <v>244</v>
      </c>
      <c r="CE13" s="606"/>
      <c r="CF13" s="606"/>
      <c r="CG13" s="606"/>
      <c r="CH13" s="606"/>
      <c r="CI13" s="606"/>
      <c r="CJ13" s="606"/>
      <c r="CK13" s="606"/>
      <c r="CL13" s="606"/>
      <c r="CM13" s="606"/>
      <c r="CN13" s="606"/>
      <c r="CO13" s="606"/>
      <c r="CP13" s="606"/>
      <c r="CQ13" s="607"/>
      <c r="CR13" s="608">
        <v>3637219</v>
      </c>
      <c r="CS13" s="609"/>
      <c r="CT13" s="609"/>
      <c r="CU13" s="609"/>
      <c r="CV13" s="609"/>
      <c r="CW13" s="609"/>
      <c r="CX13" s="609"/>
      <c r="CY13" s="610"/>
      <c r="CZ13" s="646">
        <v>8.9</v>
      </c>
      <c r="DA13" s="646"/>
      <c r="DB13" s="646"/>
      <c r="DC13" s="646"/>
      <c r="DD13" s="614">
        <v>2088993</v>
      </c>
      <c r="DE13" s="609"/>
      <c r="DF13" s="609"/>
      <c r="DG13" s="609"/>
      <c r="DH13" s="609"/>
      <c r="DI13" s="609"/>
      <c r="DJ13" s="609"/>
      <c r="DK13" s="609"/>
      <c r="DL13" s="609"/>
      <c r="DM13" s="609"/>
      <c r="DN13" s="609"/>
      <c r="DO13" s="609"/>
      <c r="DP13" s="610"/>
      <c r="DQ13" s="614">
        <v>1797399</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242904</v>
      </c>
      <c r="BH14" s="609"/>
      <c r="BI14" s="609"/>
      <c r="BJ14" s="609"/>
      <c r="BK14" s="609"/>
      <c r="BL14" s="609"/>
      <c r="BM14" s="609"/>
      <c r="BN14" s="610"/>
      <c r="BO14" s="646">
        <v>3.3</v>
      </c>
      <c r="BP14" s="646"/>
      <c r="BQ14" s="646"/>
      <c r="BR14" s="646"/>
      <c r="BS14" s="647" t="s">
        <v>122</v>
      </c>
      <c r="BT14" s="647"/>
      <c r="BU14" s="647"/>
      <c r="BV14" s="647"/>
      <c r="BW14" s="647"/>
      <c r="BX14" s="647"/>
      <c r="BY14" s="647"/>
      <c r="BZ14" s="647"/>
      <c r="CA14" s="647"/>
      <c r="CB14" s="687"/>
      <c r="CD14" s="605" t="s">
        <v>247</v>
      </c>
      <c r="CE14" s="606"/>
      <c r="CF14" s="606"/>
      <c r="CG14" s="606"/>
      <c r="CH14" s="606"/>
      <c r="CI14" s="606"/>
      <c r="CJ14" s="606"/>
      <c r="CK14" s="606"/>
      <c r="CL14" s="606"/>
      <c r="CM14" s="606"/>
      <c r="CN14" s="606"/>
      <c r="CO14" s="606"/>
      <c r="CP14" s="606"/>
      <c r="CQ14" s="607"/>
      <c r="CR14" s="608">
        <v>978370</v>
      </c>
      <c r="CS14" s="609"/>
      <c r="CT14" s="609"/>
      <c r="CU14" s="609"/>
      <c r="CV14" s="609"/>
      <c r="CW14" s="609"/>
      <c r="CX14" s="609"/>
      <c r="CY14" s="610"/>
      <c r="CZ14" s="646">
        <v>2.4</v>
      </c>
      <c r="DA14" s="646"/>
      <c r="DB14" s="646"/>
      <c r="DC14" s="646"/>
      <c r="DD14" s="614">
        <v>105844</v>
      </c>
      <c r="DE14" s="609"/>
      <c r="DF14" s="609"/>
      <c r="DG14" s="609"/>
      <c r="DH14" s="609"/>
      <c r="DI14" s="609"/>
      <c r="DJ14" s="609"/>
      <c r="DK14" s="609"/>
      <c r="DL14" s="609"/>
      <c r="DM14" s="609"/>
      <c r="DN14" s="609"/>
      <c r="DO14" s="609"/>
      <c r="DP14" s="610"/>
      <c r="DQ14" s="614">
        <v>849516</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v>56193</v>
      </c>
      <c r="S15" s="609"/>
      <c r="T15" s="609"/>
      <c r="U15" s="609"/>
      <c r="V15" s="609"/>
      <c r="W15" s="609"/>
      <c r="X15" s="609"/>
      <c r="Y15" s="610"/>
      <c r="Z15" s="646">
        <v>0.1</v>
      </c>
      <c r="AA15" s="646"/>
      <c r="AB15" s="646"/>
      <c r="AC15" s="646"/>
      <c r="AD15" s="647">
        <v>56193</v>
      </c>
      <c r="AE15" s="647"/>
      <c r="AF15" s="647"/>
      <c r="AG15" s="647"/>
      <c r="AH15" s="647"/>
      <c r="AI15" s="647"/>
      <c r="AJ15" s="647"/>
      <c r="AK15" s="647"/>
      <c r="AL15" s="611">
        <v>0.3</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466932</v>
      </c>
      <c r="BH15" s="609"/>
      <c r="BI15" s="609"/>
      <c r="BJ15" s="609"/>
      <c r="BK15" s="609"/>
      <c r="BL15" s="609"/>
      <c r="BM15" s="609"/>
      <c r="BN15" s="610"/>
      <c r="BO15" s="646">
        <v>6.4</v>
      </c>
      <c r="BP15" s="646"/>
      <c r="BQ15" s="646"/>
      <c r="BR15" s="646"/>
      <c r="BS15" s="647" t="s">
        <v>122</v>
      </c>
      <c r="BT15" s="647"/>
      <c r="BU15" s="647"/>
      <c r="BV15" s="647"/>
      <c r="BW15" s="647"/>
      <c r="BX15" s="647"/>
      <c r="BY15" s="647"/>
      <c r="BZ15" s="647"/>
      <c r="CA15" s="647"/>
      <c r="CB15" s="687"/>
      <c r="CD15" s="605" t="s">
        <v>250</v>
      </c>
      <c r="CE15" s="606"/>
      <c r="CF15" s="606"/>
      <c r="CG15" s="606"/>
      <c r="CH15" s="606"/>
      <c r="CI15" s="606"/>
      <c r="CJ15" s="606"/>
      <c r="CK15" s="606"/>
      <c r="CL15" s="606"/>
      <c r="CM15" s="606"/>
      <c r="CN15" s="606"/>
      <c r="CO15" s="606"/>
      <c r="CP15" s="606"/>
      <c r="CQ15" s="607"/>
      <c r="CR15" s="608">
        <v>3660952</v>
      </c>
      <c r="CS15" s="609"/>
      <c r="CT15" s="609"/>
      <c r="CU15" s="609"/>
      <c r="CV15" s="609"/>
      <c r="CW15" s="609"/>
      <c r="CX15" s="609"/>
      <c r="CY15" s="610"/>
      <c r="CZ15" s="646">
        <v>8.9</v>
      </c>
      <c r="DA15" s="646"/>
      <c r="DB15" s="646"/>
      <c r="DC15" s="646"/>
      <c r="DD15" s="614">
        <v>1561241</v>
      </c>
      <c r="DE15" s="609"/>
      <c r="DF15" s="609"/>
      <c r="DG15" s="609"/>
      <c r="DH15" s="609"/>
      <c r="DI15" s="609"/>
      <c r="DJ15" s="609"/>
      <c r="DK15" s="609"/>
      <c r="DL15" s="609"/>
      <c r="DM15" s="609"/>
      <c r="DN15" s="609"/>
      <c r="DO15" s="609"/>
      <c r="DP15" s="610"/>
      <c r="DQ15" s="614">
        <v>1762880</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158633</v>
      </c>
      <c r="S16" s="609"/>
      <c r="T16" s="609"/>
      <c r="U16" s="609"/>
      <c r="V16" s="609"/>
      <c r="W16" s="609"/>
      <c r="X16" s="609"/>
      <c r="Y16" s="610"/>
      <c r="Z16" s="646">
        <v>0.4</v>
      </c>
      <c r="AA16" s="646"/>
      <c r="AB16" s="646"/>
      <c r="AC16" s="646"/>
      <c r="AD16" s="647">
        <v>158633</v>
      </c>
      <c r="AE16" s="647"/>
      <c r="AF16" s="647"/>
      <c r="AG16" s="647"/>
      <c r="AH16" s="647"/>
      <c r="AI16" s="647"/>
      <c r="AJ16" s="647"/>
      <c r="AK16" s="647"/>
      <c r="AL16" s="611">
        <v>0.9</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253</v>
      </c>
      <c r="CE16" s="606"/>
      <c r="CF16" s="606"/>
      <c r="CG16" s="606"/>
      <c r="CH16" s="606"/>
      <c r="CI16" s="606"/>
      <c r="CJ16" s="606"/>
      <c r="CK16" s="606"/>
      <c r="CL16" s="606"/>
      <c r="CM16" s="606"/>
      <c r="CN16" s="606"/>
      <c r="CO16" s="606"/>
      <c r="CP16" s="606"/>
      <c r="CQ16" s="607"/>
      <c r="CR16" s="608">
        <v>4611105</v>
      </c>
      <c r="CS16" s="609"/>
      <c r="CT16" s="609"/>
      <c r="CU16" s="609"/>
      <c r="CV16" s="609"/>
      <c r="CW16" s="609"/>
      <c r="CX16" s="609"/>
      <c r="CY16" s="610"/>
      <c r="CZ16" s="646">
        <v>11.2</v>
      </c>
      <c r="DA16" s="646"/>
      <c r="DB16" s="646"/>
      <c r="DC16" s="646"/>
      <c r="DD16" s="614" t="s">
        <v>122</v>
      </c>
      <c r="DE16" s="609"/>
      <c r="DF16" s="609"/>
      <c r="DG16" s="609"/>
      <c r="DH16" s="609"/>
      <c r="DI16" s="609"/>
      <c r="DJ16" s="609"/>
      <c r="DK16" s="609"/>
      <c r="DL16" s="609"/>
      <c r="DM16" s="609"/>
      <c r="DN16" s="609"/>
      <c r="DO16" s="609"/>
      <c r="DP16" s="610"/>
      <c r="DQ16" s="614">
        <v>406687</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249304</v>
      </c>
      <c r="S17" s="609"/>
      <c r="T17" s="609"/>
      <c r="U17" s="609"/>
      <c r="V17" s="609"/>
      <c r="W17" s="609"/>
      <c r="X17" s="609"/>
      <c r="Y17" s="610"/>
      <c r="Z17" s="646">
        <v>0.6</v>
      </c>
      <c r="AA17" s="646"/>
      <c r="AB17" s="646"/>
      <c r="AC17" s="646"/>
      <c r="AD17" s="647">
        <v>249304</v>
      </c>
      <c r="AE17" s="647"/>
      <c r="AF17" s="647"/>
      <c r="AG17" s="647"/>
      <c r="AH17" s="647"/>
      <c r="AI17" s="647"/>
      <c r="AJ17" s="647"/>
      <c r="AK17" s="647"/>
      <c r="AL17" s="611">
        <v>1.5</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256</v>
      </c>
      <c r="CE17" s="606"/>
      <c r="CF17" s="606"/>
      <c r="CG17" s="606"/>
      <c r="CH17" s="606"/>
      <c r="CI17" s="606"/>
      <c r="CJ17" s="606"/>
      <c r="CK17" s="606"/>
      <c r="CL17" s="606"/>
      <c r="CM17" s="606"/>
      <c r="CN17" s="606"/>
      <c r="CO17" s="606"/>
      <c r="CP17" s="606"/>
      <c r="CQ17" s="607"/>
      <c r="CR17" s="608">
        <v>4057243</v>
      </c>
      <c r="CS17" s="609"/>
      <c r="CT17" s="609"/>
      <c r="CU17" s="609"/>
      <c r="CV17" s="609"/>
      <c r="CW17" s="609"/>
      <c r="CX17" s="609"/>
      <c r="CY17" s="610"/>
      <c r="CZ17" s="646">
        <v>9.9</v>
      </c>
      <c r="DA17" s="646"/>
      <c r="DB17" s="646"/>
      <c r="DC17" s="646"/>
      <c r="DD17" s="614" t="s">
        <v>122</v>
      </c>
      <c r="DE17" s="609"/>
      <c r="DF17" s="609"/>
      <c r="DG17" s="609"/>
      <c r="DH17" s="609"/>
      <c r="DI17" s="609"/>
      <c r="DJ17" s="609"/>
      <c r="DK17" s="609"/>
      <c r="DL17" s="609"/>
      <c r="DM17" s="609"/>
      <c r="DN17" s="609"/>
      <c r="DO17" s="609"/>
      <c r="DP17" s="610"/>
      <c r="DQ17" s="614">
        <v>4028194</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42490</v>
      </c>
      <c r="S18" s="609"/>
      <c r="T18" s="609"/>
      <c r="U18" s="609"/>
      <c r="V18" s="609"/>
      <c r="W18" s="609"/>
      <c r="X18" s="609"/>
      <c r="Y18" s="610"/>
      <c r="Z18" s="646">
        <v>0.1</v>
      </c>
      <c r="AA18" s="646"/>
      <c r="AB18" s="646"/>
      <c r="AC18" s="646"/>
      <c r="AD18" s="647">
        <v>42490</v>
      </c>
      <c r="AE18" s="647"/>
      <c r="AF18" s="647"/>
      <c r="AG18" s="647"/>
      <c r="AH18" s="647"/>
      <c r="AI18" s="647"/>
      <c r="AJ18" s="647"/>
      <c r="AK18" s="647"/>
      <c r="AL18" s="611">
        <v>0.3</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203854</v>
      </c>
      <c r="S19" s="609"/>
      <c r="T19" s="609"/>
      <c r="U19" s="609"/>
      <c r="V19" s="609"/>
      <c r="W19" s="609"/>
      <c r="X19" s="609"/>
      <c r="Y19" s="610"/>
      <c r="Z19" s="646">
        <v>0.5</v>
      </c>
      <c r="AA19" s="646"/>
      <c r="AB19" s="646"/>
      <c r="AC19" s="646"/>
      <c r="AD19" s="647">
        <v>203854</v>
      </c>
      <c r="AE19" s="647"/>
      <c r="AF19" s="647"/>
      <c r="AG19" s="647"/>
      <c r="AH19" s="647"/>
      <c r="AI19" s="647"/>
      <c r="AJ19" s="647"/>
      <c r="AK19" s="647"/>
      <c r="AL19" s="611">
        <v>1.2</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25144</v>
      </c>
      <c r="BH19" s="609"/>
      <c r="BI19" s="609"/>
      <c r="BJ19" s="609"/>
      <c r="BK19" s="609"/>
      <c r="BL19" s="609"/>
      <c r="BM19" s="609"/>
      <c r="BN19" s="610"/>
      <c r="BO19" s="646">
        <v>0.3</v>
      </c>
      <c r="BP19" s="646"/>
      <c r="BQ19" s="646"/>
      <c r="BR19" s="646"/>
      <c r="BS19" s="647" t="s">
        <v>122</v>
      </c>
      <c r="BT19" s="647"/>
      <c r="BU19" s="647"/>
      <c r="BV19" s="647"/>
      <c r="BW19" s="647"/>
      <c r="BX19" s="647"/>
      <c r="BY19" s="647"/>
      <c r="BZ19" s="647"/>
      <c r="CA19" s="647"/>
      <c r="CB19" s="687"/>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263</v>
      </c>
      <c r="C20" s="676"/>
      <c r="D20" s="676"/>
      <c r="E20" s="676"/>
      <c r="F20" s="676"/>
      <c r="G20" s="676"/>
      <c r="H20" s="676"/>
      <c r="I20" s="676"/>
      <c r="J20" s="676"/>
      <c r="K20" s="676"/>
      <c r="L20" s="676"/>
      <c r="M20" s="676"/>
      <c r="N20" s="676"/>
      <c r="O20" s="676"/>
      <c r="P20" s="676"/>
      <c r="Q20" s="677"/>
      <c r="R20" s="608">
        <v>2960</v>
      </c>
      <c r="S20" s="609"/>
      <c r="T20" s="609"/>
      <c r="U20" s="609"/>
      <c r="V20" s="609"/>
      <c r="W20" s="609"/>
      <c r="X20" s="609"/>
      <c r="Y20" s="610"/>
      <c r="Z20" s="646">
        <v>0</v>
      </c>
      <c r="AA20" s="646"/>
      <c r="AB20" s="646"/>
      <c r="AC20" s="646"/>
      <c r="AD20" s="647">
        <v>2960</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25144</v>
      </c>
      <c r="BH20" s="609"/>
      <c r="BI20" s="609"/>
      <c r="BJ20" s="609"/>
      <c r="BK20" s="609"/>
      <c r="BL20" s="609"/>
      <c r="BM20" s="609"/>
      <c r="BN20" s="610"/>
      <c r="BO20" s="646">
        <v>0.3</v>
      </c>
      <c r="BP20" s="646"/>
      <c r="BQ20" s="646"/>
      <c r="BR20" s="646"/>
      <c r="BS20" s="647" t="s">
        <v>122</v>
      </c>
      <c r="BT20" s="647"/>
      <c r="BU20" s="647"/>
      <c r="BV20" s="647"/>
      <c r="BW20" s="647"/>
      <c r="BX20" s="647"/>
      <c r="BY20" s="647"/>
      <c r="BZ20" s="647"/>
      <c r="CA20" s="647"/>
      <c r="CB20" s="687"/>
      <c r="CD20" s="605" t="s">
        <v>265</v>
      </c>
      <c r="CE20" s="606"/>
      <c r="CF20" s="606"/>
      <c r="CG20" s="606"/>
      <c r="CH20" s="606"/>
      <c r="CI20" s="606"/>
      <c r="CJ20" s="606"/>
      <c r="CK20" s="606"/>
      <c r="CL20" s="606"/>
      <c r="CM20" s="606"/>
      <c r="CN20" s="606"/>
      <c r="CO20" s="606"/>
      <c r="CP20" s="606"/>
      <c r="CQ20" s="607"/>
      <c r="CR20" s="608">
        <v>41051119</v>
      </c>
      <c r="CS20" s="609"/>
      <c r="CT20" s="609"/>
      <c r="CU20" s="609"/>
      <c r="CV20" s="609"/>
      <c r="CW20" s="609"/>
      <c r="CX20" s="609"/>
      <c r="CY20" s="610"/>
      <c r="CZ20" s="646">
        <v>100</v>
      </c>
      <c r="DA20" s="646"/>
      <c r="DB20" s="646"/>
      <c r="DC20" s="646"/>
      <c r="DD20" s="614">
        <v>6932899</v>
      </c>
      <c r="DE20" s="609"/>
      <c r="DF20" s="609"/>
      <c r="DG20" s="609"/>
      <c r="DH20" s="609"/>
      <c r="DI20" s="609"/>
      <c r="DJ20" s="609"/>
      <c r="DK20" s="609"/>
      <c r="DL20" s="609"/>
      <c r="DM20" s="609"/>
      <c r="DN20" s="609"/>
      <c r="DO20" s="609"/>
      <c r="DP20" s="610"/>
      <c r="DQ20" s="614">
        <v>20911204</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8815226</v>
      </c>
      <c r="S21" s="609"/>
      <c r="T21" s="609"/>
      <c r="U21" s="609"/>
      <c r="V21" s="609"/>
      <c r="W21" s="609"/>
      <c r="X21" s="609"/>
      <c r="Y21" s="610"/>
      <c r="Z21" s="646">
        <v>20.7</v>
      </c>
      <c r="AA21" s="646"/>
      <c r="AB21" s="646"/>
      <c r="AC21" s="646"/>
      <c r="AD21" s="647">
        <v>7097861</v>
      </c>
      <c r="AE21" s="647"/>
      <c r="AF21" s="647"/>
      <c r="AG21" s="647"/>
      <c r="AH21" s="647"/>
      <c r="AI21" s="647"/>
      <c r="AJ21" s="647"/>
      <c r="AK21" s="647"/>
      <c r="AL21" s="611">
        <v>42.5</v>
      </c>
      <c r="AM21" s="612"/>
      <c r="AN21" s="612"/>
      <c r="AO21" s="648"/>
      <c r="AP21" s="605" t="s">
        <v>267</v>
      </c>
      <c r="AQ21" s="685"/>
      <c r="AR21" s="685"/>
      <c r="AS21" s="685"/>
      <c r="AT21" s="685"/>
      <c r="AU21" s="685"/>
      <c r="AV21" s="685"/>
      <c r="AW21" s="685"/>
      <c r="AX21" s="685"/>
      <c r="AY21" s="685"/>
      <c r="AZ21" s="685"/>
      <c r="BA21" s="685"/>
      <c r="BB21" s="685"/>
      <c r="BC21" s="685"/>
      <c r="BD21" s="685"/>
      <c r="BE21" s="685"/>
      <c r="BF21" s="686"/>
      <c r="BG21" s="608">
        <v>25144</v>
      </c>
      <c r="BH21" s="609"/>
      <c r="BI21" s="609"/>
      <c r="BJ21" s="609"/>
      <c r="BK21" s="609"/>
      <c r="BL21" s="609"/>
      <c r="BM21" s="609"/>
      <c r="BN21" s="610"/>
      <c r="BO21" s="646">
        <v>0.3</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7097861</v>
      </c>
      <c r="S22" s="609"/>
      <c r="T22" s="609"/>
      <c r="U22" s="609"/>
      <c r="V22" s="609"/>
      <c r="W22" s="609"/>
      <c r="X22" s="609"/>
      <c r="Y22" s="610"/>
      <c r="Z22" s="646">
        <v>16.600000000000001</v>
      </c>
      <c r="AA22" s="646"/>
      <c r="AB22" s="646"/>
      <c r="AC22" s="646"/>
      <c r="AD22" s="647">
        <v>7097861</v>
      </c>
      <c r="AE22" s="647"/>
      <c r="AF22" s="647"/>
      <c r="AG22" s="647"/>
      <c r="AH22" s="647"/>
      <c r="AI22" s="647"/>
      <c r="AJ22" s="647"/>
      <c r="AK22" s="647"/>
      <c r="AL22" s="611">
        <v>42.5</v>
      </c>
      <c r="AM22" s="612"/>
      <c r="AN22" s="612"/>
      <c r="AO22" s="648"/>
      <c r="AP22" s="605" t="s">
        <v>269</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271</v>
      </c>
      <c r="C23" s="606"/>
      <c r="D23" s="606"/>
      <c r="E23" s="606"/>
      <c r="F23" s="606"/>
      <c r="G23" s="606"/>
      <c r="H23" s="606"/>
      <c r="I23" s="606"/>
      <c r="J23" s="606"/>
      <c r="K23" s="606"/>
      <c r="L23" s="606"/>
      <c r="M23" s="606"/>
      <c r="N23" s="606"/>
      <c r="O23" s="606"/>
      <c r="P23" s="606"/>
      <c r="Q23" s="607"/>
      <c r="R23" s="608">
        <v>1717365</v>
      </c>
      <c r="S23" s="609"/>
      <c r="T23" s="609"/>
      <c r="U23" s="609"/>
      <c r="V23" s="609"/>
      <c r="W23" s="609"/>
      <c r="X23" s="609"/>
      <c r="Y23" s="610"/>
      <c r="Z23" s="646">
        <v>4</v>
      </c>
      <c r="AA23" s="646"/>
      <c r="AB23" s="646"/>
      <c r="AC23" s="646"/>
      <c r="AD23" s="647" t="s">
        <v>122</v>
      </c>
      <c r="AE23" s="647"/>
      <c r="AF23" s="647"/>
      <c r="AG23" s="647"/>
      <c r="AH23" s="647"/>
      <c r="AI23" s="647"/>
      <c r="AJ23" s="647"/>
      <c r="AK23" s="647"/>
      <c r="AL23" s="611" t="s">
        <v>122</v>
      </c>
      <c r="AM23" s="612"/>
      <c r="AN23" s="612"/>
      <c r="AO23" s="648"/>
      <c r="AP23" s="605" t="s">
        <v>272</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15">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280</v>
      </c>
      <c r="CE24" s="667"/>
      <c r="CF24" s="667"/>
      <c r="CG24" s="667"/>
      <c r="CH24" s="667"/>
      <c r="CI24" s="667"/>
      <c r="CJ24" s="667"/>
      <c r="CK24" s="667"/>
      <c r="CL24" s="667"/>
      <c r="CM24" s="667"/>
      <c r="CN24" s="667"/>
      <c r="CO24" s="667"/>
      <c r="CP24" s="667"/>
      <c r="CQ24" s="668"/>
      <c r="CR24" s="663">
        <v>15821334</v>
      </c>
      <c r="CS24" s="664"/>
      <c r="CT24" s="664"/>
      <c r="CU24" s="664"/>
      <c r="CV24" s="664"/>
      <c r="CW24" s="664"/>
      <c r="CX24" s="664"/>
      <c r="CY24" s="689"/>
      <c r="CZ24" s="690">
        <v>38.5</v>
      </c>
      <c r="DA24" s="672"/>
      <c r="DB24" s="672"/>
      <c r="DC24" s="692"/>
      <c r="DD24" s="688">
        <v>11223975</v>
      </c>
      <c r="DE24" s="664"/>
      <c r="DF24" s="664"/>
      <c r="DG24" s="664"/>
      <c r="DH24" s="664"/>
      <c r="DI24" s="664"/>
      <c r="DJ24" s="664"/>
      <c r="DK24" s="689"/>
      <c r="DL24" s="688">
        <v>8879561</v>
      </c>
      <c r="DM24" s="664"/>
      <c r="DN24" s="664"/>
      <c r="DO24" s="664"/>
      <c r="DP24" s="664"/>
      <c r="DQ24" s="664"/>
      <c r="DR24" s="664"/>
      <c r="DS24" s="664"/>
      <c r="DT24" s="664"/>
      <c r="DU24" s="664"/>
      <c r="DV24" s="689"/>
      <c r="DW24" s="690">
        <v>52.9</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18416821</v>
      </c>
      <c r="S25" s="609"/>
      <c r="T25" s="609"/>
      <c r="U25" s="609"/>
      <c r="V25" s="609"/>
      <c r="W25" s="609"/>
      <c r="X25" s="609"/>
      <c r="Y25" s="610"/>
      <c r="Z25" s="646">
        <v>43.2</v>
      </c>
      <c r="AA25" s="646"/>
      <c r="AB25" s="646"/>
      <c r="AC25" s="646"/>
      <c r="AD25" s="647">
        <v>16699456</v>
      </c>
      <c r="AE25" s="647"/>
      <c r="AF25" s="647"/>
      <c r="AG25" s="647"/>
      <c r="AH25" s="647"/>
      <c r="AI25" s="647"/>
      <c r="AJ25" s="647"/>
      <c r="AK25" s="647"/>
      <c r="AL25" s="611">
        <v>99.9</v>
      </c>
      <c r="AM25" s="612"/>
      <c r="AN25" s="612"/>
      <c r="AO25" s="648"/>
      <c r="AP25" s="605" t="s">
        <v>282</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283</v>
      </c>
      <c r="CE25" s="606"/>
      <c r="CF25" s="606"/>
      <c r="CG25" s="606"/>
      <c r="CH25" s="606"/>
      <c r="CI25" s="606"/>
      <c r="CJ25" s="606"/>
      <c r="CK25" s="606"/>
      <c r="CL25" s="606"/>
      <c r="CM25" s="606"/>
      <c r="CN25" s="606"/>
      <c r="CO25" s="606"/>
      <c r="CP25" s="606"/>
      <c r="CQ25" s="607"/>
      <c r="CR25" s="608">
        <v>5187965</v>
      </c>
      <c r="CS25" s="621"/>
      <c r="CT25" s="621"/>
      <c r="CU25" s="621"/>
      <c r="CV25" s="621"/>
      <c r="CW25" s="621"/>
      <c r="CX25" s="621"/>
      <c r="CY25" s="622"/>
      <c r="CZ25" s="611">
        <v>12.6</v>
      </c>
      <c r="DA25" s="623"/>
      <c r="DB25" s="623"/>
      <c r="DC25" s="624"/>
      <c r="DD25" s="614">
        <v>4727601</v>
      </c>
      <c r="DE25" s="621"/>
      <c r="DF25" s="621"/>
      <c r="DG25" s="621"/>
      <c r="DH25" s="621"/>
      <c r="DI25" s="621"/>
      <c r="DJ25" s="621"/>
      <c r="DK25" s="622"/>
      <c r="DL25" s="614">
        <v>4290748</v>
      </c>
      <c r="DM25" s="621"/>
      <c r="DN25" s="621"/>
      <c r="DO25" s="621"/>
      <c r="DP25" s="621"/>
      <c r="DQ25" s="621"/>
      <c r="DR25" s="621"/>
      <c r="DS25" s="621"/>
      <c r="DT25" s="621"/>
      <c r="DU25" s="621"/>
      <c r="DV25" s="622"/>
      <c r="DW25" s="611">
        <v>25.6</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6816</v>
      </c>
      <c r="S26" s="609"/>
      <c r="T26" s="609"/>
      <c r="U26" s="609"/>
      <c r="V26" s="609"/>
      <c r="W26" s="609"/>
      <c r="X26" s="609"/>
      <c r="Y26" s="610"/>
      <c r="Z26" s="646">
        <v>0</v>
      </c>
      <c r="AA26" s="646"/>
      <c r="AB26" s="646"/>
      <c r="AC26" s="646"/>
      <c r="AD26" s="647">
        <v>6816</v>
      </c>
      <c r="AE26" s="647"/>
      <c r="AF26" s="647"/>
      <c r="AG26" s="647"/>
      <c r="AH26" s="647"/>
      <c r="AI26" s="647"/>
      <c r="AJ26" s="647"/>
      <c r="AK26" s="647"/>
      <c r="AL26" s="611">
        <v>0</v>
      </c>
      <c r="AM26" s="612"/>
      <c r="AN26" s="612"/>
      <c r="AO26" s="648"/>
      <c r="AP26" s="605" t="s">
        <v>285</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286</v>
      </c>
      <c r="CE26" s="606"/>
      <c r="CF26" s="606"/>
      <c r="CG26" s="606"/>
      <c r="CH26" s="606"/>
      <c r="CI26" s="606"/>
      <c r="CJ26" s="606"/>
      <c r="CK26" s="606"/>
      <c r="CL26" s="606"/>
      <c r="CM26" s="606"/>
      <c r="CN26" s="606"/>
      <c r="CO26" s="606"/>
      <c r="CP26" s="606"/>
      <c r="CQ26" s="607"/>
      <c r="CR26" s="608">
        <v>2867336</v>
      </c>
      <c r="CS26" s="609"/>
      <c r="CT26" s="609"/>
      <c r="CU26" s="609"/>
      <c r="CV26" s="609"/>
      <c r="CW26" s="609"/>
      <c r="CX26" s="609"/>
      <c r="CY26" s="610"/>
      <c r="CZ26" s="611">
        <v>7</v>
      </c>
      <c r="DA26" s="623"/>
      <c r="DB26" s="623"/>
      <c r="DC26" s="624"/>
      <c r="DD26" s="614">
        <v>2654917</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182560</v>
      </c>
      <c r="S27" s="609"/>
      <c r="T27" s="609"/>
      <c r="U27" s="609"/>
      <c r="V27" s="609"/>
      <c r="W27" s="609"/>
      <c r="X27" s="609"/>
      <c r="Y27" s="610"/>
      <c r="Z27" s="646">
        <v>0.4</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7351438</v>
      </c>
      <c r="BH27" s="609"/>
      <c r="BI27" s="609"/>
      <c r="BJ27" s="609"/>
      <c r="BK27" s="609"/>
      <c r="BL27" s="609"/>
      <c r="BM27" s="609"/>
      <c r="BN27" s="610"/>
      <c r="BO27" s="646">
        <v>100</v>
      </c>
      <c r="BP27" s="646"/>
      <c r="BQ27" s="646"/>
      <c r="BR27" s="646"/>
      <c r="BS27" s="647">
        <v>388403</v>
      </c>
      <c r="BT27" s="647"/>
      <c r="BU27" s="647"/>
      <c r="BV27" s="647"/>
      <c r="BW27" s="647"/>
      <c r="BX27" s="647"/>
      <c r="BY27" s="647"/>
      <c r="BZ27" s="647"/>
      <c r="CA27" s="647"/>
      <c r="CB27" s="687"/>
      <c r="CD27" s="605" t="s">
        <v>289</v>
      </c>
      <c r="CE27" s="606"/>
      <c r="CF27" s="606"/>
      <c r="CG27" s="606"/>
      <c r="CH27" s="606"/>
      <c r="CI27" s="606"/>
      <c r="CJ27" s="606"/>
      <c r="CK27" s="606"/>
      <c r="CL27" s="606"/>
      <c r="CM27" s="606"/>
      <c r="CN27" s="606"/>
      <c r="CO27" s="606"/>
      <c r="CP27" s="606"/>
      <c r="CQ27" s="607"/>
      <c r="CR27" s="608">
        <v>6576126</v>
      </c>
      <c r="CS27" s="621"/>
      <c r="CT27" s="621"/>
      <c r="CU27" s="621"/>
      <c r="CV27" s="621"/>
      <c r="CW27" s="621"/>
      <c r="CX27" s="621"/>
      <c r="CY27" s="622"/>
      <c r="CZ27" s="611">
        <v>16</v>
      </c>
      <c r="DA27" s="623"/>
      <c r="DB27" s="623"/>
      <c r="DC27" s="624"/>
      <c r="DD27" s="614">
        <v>2468180</v>
      </c>
      <c r="DE27" s="621"/>
      <c r="DF27" s="621"/>
      <c r="DG27" s="621"/>
      <c r="DH27" s="621"/>
      <c r="DI27" s="621"/>
      <c r="DJ27" s="621"/>
      <c r="DK27" s="622"/>
      <c r="DL27" s="614">
        <v>1636458</v>
      </c>
      <c r="DM27" s="621"/>
      <c r="DN27" s="621"/>
      <c r="DO27" s="621"/>
      <c r="DP27" s="621"/>
      <c r="DQ27" s="621"/>
      <c r="DR27" s="621"/>
      <c r="DS27" s="621"/>
      <c r="DT27" s="621"/>
      <c r="DU27" s="621"/>
      <c r="DV27" s="622"/>
      <c r="DW27" s="611">
        <v>9.8000000000000007</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211667</v>
      </c>
      <c r="S28" s="609"/>
      <c r="T28" s="609"/>
      <c r="U28" s="609"/>
      <c r="V28" s="609"/>
      <c r="W28" s="609"/>
      <c r="X28" s="609"/>
      <c r="Y28" s="610"/>
      <c r="Z28" s="646">
        <v>0.5</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4057243</v>
      </c>
      <c r="CS28" s="609"/>
      <c r="CT28" s="609"/>
      <c r="CU28" s="609"/>
      <c r="CV28" s="609"/>
      <c r="CW28" s="609"/>
      <c r="CX28" s="609"/>
      <c r="CY28" s="610"/>
      <c r="CZ28" s="611">
        <v>9.9</v>
      </c>
      <c r="DA28" s="623"/>
      <c r="DB28" s="623"/>
      <c r="DC28" s="624"/>
      <c r="DD28" s="614">
        <v>4028194</v>
      </c>
      <c r="DE28" s="609"/>
      <c r="DF28" s="609"/>
      <c r="DG28" s="609"/>
      <c r="DH28" s="609"/>
      <c r="DI28" s="609"/>
      <c r="DJ28" s="609"/>
      <c r="DK28" s="610"/>
      <c r="DL28" s="614">
        <v>2952355</v>
      </c>
      <c r="DM28" s="609"/>
      <c r="DN28" s="609"/>
      <c r="DO28" s="609"/>
      <c r="DP28" s="609"/>
      <c r="DQ28" s="609"/>
      <c r="DR28" s="609"/>
      <c r="DS28" s="609"/>
      <c r="DT28" s="609"/>
      <c r="DU28" s="609"/>
      <c r="DV28" s="610"/>
      <c r="DW28" s="611">
        <v>17.600000000000001</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174182</v>
      </c>
      <c r="S29" s="609"/>
      <c r="T29" s="609"/>
      <c r="U29" s="609"/>
      <c r="V29" s="609"/>
      <c r="W29" s="609"/>
      <c r="X29" s="609"/>
      <c r="Y29" s="610"/>
      <c r="Z29" s="646">
        <v>0.4</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293</v>
      </c>
      <c r="CE29" s="628"/>
      <c r="CF29" s="605" t="s">
        <v>66</v>
      </c>
      <c r="CG29" s="606"/>
      <c r="CH29" s="606"/>
      <c r="CI29" s="606"/>
      <c r="CJ29" s="606"/>
      <c r="CK29" s="606"/>
      <c r="CL29" s="606"/>
      <c r="CM29" s="606"/>
      <c r="CN29" s="606"/>
      <c r="CO29" s="606"/>
      <c r="CP29" s="606"/>
      <c r="CQ29" s="607"/>
      <c r="CR29" s="608">
        <v>4056236</v>
      </c>
      <c r="CS29" s="621"/>
      <c r="CT29" s="621"/>
      <c r="CU29" s="621"/>
      <c r="CV29" s="621"/>
      <c r="CW29" s="621"/>
      <c r="CX29" s="621"/>
      <c r="CY29" s="622"/>
      <c r="CZ29" s="611">
        <v>9.9</v>
      </c>
      <c r="DA29" s="623"/>
      <c r="DB29" s="623"/>
      <c r="DC29" s="624"/>
      <c r="DD29" s="614">
        <v>4027187</v>
      </c>
      <c r="DE29" s="621"/>
      <c r="DF29" s="621"/>
      <c r="DG29" s="621"/>
      <c r="DH29" s="621"/>
      <c r="DI29" s="621"/>
      <c r="DJ29" s="621"/>
      <c r="DK29" s="622"/>
      <c r="DL29" s="614">
        <v>2951348</v>
      </c>
      <c r="DM29" s="621"/>
      <c r="DN29" s="621"/>
      <c r="DO29" s="621"/>
      <c r="DP29" s="621"/>
      <c r="DQ29" s="621"/>
      <c r="DR29" s="621"/>
      <c r="DS29" s="621"/>
      <c r="DT29" s="621"/>
      <c r="DU29" s="621"/>
      <c r="DV29" s="622"/>
      <c r="DW29" s="611">
        <v>17.600000000000001</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6074983</v>
      </c>
      <c r="S30" s="609"/>
      <c r="T30" s="609"/>
      <c r="U30" s="609"/>
      <c r="V30" s="609"/>
      <c r="W30" s="609"/>
      <c r="X30" s="609"/>
      <c r="Y30" s="610"/>
      <c r="Z30" s="646">
        <v>14.2</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3"/>
      <c r="BI30" s="683"/>
      <c r="BJ30" s="683"/>
      <c r="BK30" s="683"/>
      <c r="BL30" s="683"/>
      <c r="BM30" s="683"/>
      <c r="BN30" s="683"/>
      <c r="BO30" s="683"/>
      <c r="BP30" s="683"/>
      <c r="BQ30" s="684"/>
      <c r="BR30" s="660" t="s">
        <v>296</v>
      </c>
      <c r="BS30" s="683"/>
      <c r="BT30" s="683"/>
      <c r="BU30" s="683"/>
      <c r="BV30" s="683"/>
      <c r="BW30" s="683"/>
      <c r="BX30" s="683"/>
      <c r="BY30" s="683"/>
      <c r="BZ30" s="683"/>
      <c r="CA30" s="683"/>
      <c r="CB30" s="684"/>
      <c r="CD30" s="629"/>
      <c r="CE30" s="630"/>
      <c r="CF30" s="605" t="s">
        <v>297</v>
      </c>
      <c r="CG30" s="606"/>
      <c r="CH30" s="606"/>
      <c r="CI30" s="606"/>
      <c r="CJ30" s="606"/>
      <c r="CK30" s="606"/>
      <c r="CL30" s="606"/>
      <c r="CM30" s="606"/>
      <c r="CN30" s="606"/>
      <c r="CO30" s="606"/>
      <c r="CP30" s="606"/>
      <c r="CQ30" s="607"/>
      <c r="CR30" s="608">
        <v>3933260</v>
      </c>
      <c r="CS30" s="609"/>
      <c r="CT30" s="609"/>
      <c r="CU30" s="609"/>
      <c r="CV30" s="609"/>
      <c r="CW30" s="609"/>
      <c r="CX30" s="609"/>
      <c r="CY30" s="610"/>
      <c r="CZ30" s="611">
        <v>9.6</v>
      </c>
      <c r="DA30" s="623"/>
      <c r="DB30" s="623"/>
      <c r="DC30" s="624"/>
      <c r="DD30" s="614">
        <v>3905647</v>
      </c>
      <c r="DE30" s="609"/>
      <c r="DF30" s="609"/>
      <c r="DG30" s="609"/>
      <c r="DH30" s="609"/>
      <c r="DI30" s="609"/>
      <c r="DJ30" s="609"/>
      <c r="DK30" s="610"/>
      <c r="DL30" s="614">
        <v>2829808</v>
      </c>
      <c r="DM30" s="609"/>
      <c r="DN30" s="609"/>
      <c r="DO30" s="609"/>
      <c r="DP30" s="609"/>
      <c r="DQ30" s="609"/>
      <c r="DR30" s="609"/>
      <c r="DS30" s="609"/>
      <c r="DT30" s="609"/>
      <c r="DU30" s="609"/>
      <c r="DV30" s="610"/>
      <c r="DW30" s="611">
        <v>16.899999999999999</v>
      </c>
      <c r="DX30" s="623"/>
      <c r="DY30" s="623"/>
      <c r="DZ30" s="623"/>
      <c r="EA30" s="623"/>
      <c r="EB30" s="623"/>
      <c r="EC30" s="635"/>
    </row>
    <row r="31" spans="2:133" ht="11.25" customHeight="1" x14ac:dyDescent="0.15">
      <c r="B31" s="675" t="s">
        <v>298</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299</v>
      </c>
      <c r="AQ31" s="679"/>
      <c r="AR31" s="679"/>
      <c r="AS31" s="679"/>
      <c r="AT31" s="680" t="s">
        <v>300</v>
      </c>
      <c r="AU31" s="200"/>
      <c r="AV31" s="200"/>
      <c r="AW31" s="200"/>
      <c r="AX31" s="666" t="s">
        <v>178</v>
      </c>
      <c r="AY31" s="667"/>
      <c r="AZ31" s="667"/>
      <c r="BA31" s="667"/>
      <c r="BB31" s="667"/>
      <c r="BC31" s="667"/>
      <c r="BD31" s="667"/>
      <c r="BE31" s="667"/>
      <c r="BF31" s="668"/>
      <c r="BG31" s="670">
        <v>99.1</v>
      </c>
      <c r="BH31" s="671"/>
      <c r="BI31" s="671"/>
      <c r="BJ31" s="671"/>
      <c r="BK31" s="671"/>
      <c r="BL31" s="671"/>
      <c r="BM31" s="672">
        <v>89.6</v>
      </c>
      <c r="BN31" s="671"/>
      <c r="BO31" s="671"/>
      <c r="BP31" s="671"/>
      <c r="BQ31" s="673"/>
      <c r="BR31" s="670">
        <v>99.1</v>
      </c>
      <c r="BS31" s="671"/>
      <c r="BT31" s="671"/>
      <c r="BU31" s="671"/>
      <c r="BV31" s="671"/>
      <c r="BW31" s="671"/>
      <c r="BX31" s="672">
        <v>89.4</v>
      </c>
      <c r="BY31" s="671"/>
      <c r="BZ31" s="671"/>
      <c r="CA31" s="671"/>
      <c r="CB31" s="673"/>
      <c r="CD31" s="629"/>
      <c r="CE31" s="630"/>
      <c r="CF31" s="605" t="s">
        <v>301</v>
      </c>
      <c r="CG31" s="606"/>
      <c r="CH31" s="606"/>
      <c r="CI31" s="606"/>
      <c r="CJ31" s="606"/>
      <c r="CK31" s="606"/>
      <c r="CL31" s="606"/>
      <c r="CM31" s="606"/>
      <c r="CN31" s="606"/>
      <c r="CO31" s="606"/>
      <c r="CP31" s="606"/>
      <c r="CQ31" s="607"/>
      <c r="CR31" s="608">
        <v>122976</v>
      </c>
      <c r="CS31" s="621"/>
      <c r="CT31" s="621"/>
      <c r="CU31" s="621"/>
      <c r="CV31" s="621"/>
      <c r="CW31" s="621"/>
      <c r="CX31" s="621"/>
      <c r="CY31" s="622"/>
      <c r="CZ31" s="611">
        <v>0.3</v>
      </c>
      <c r="DA31" s="623"/>
      <c r="DB31" s="623"/>
      <c r="DC31" s="624"/>
      <c r="DD31" s="614">
        <v>121540</v>
      </c>
      <c r="DE31" s="621"/>
      <c r="DF31" s="621"/>
      <c r="DG31" s="621"/>
      <c r="DH31" s="621"/>
      <c r="DI31" s="621"/>
      <c r="DJ31" s="621"/>
      <c r="DK31" s="622"/>
      <c r="DL31" s="614">
        <v>121540</v>
      </c>
      <c r="DM31" s="621"/>
      <c r="DN31" s="621"/>
      <c r="DO31" s="621"/>
      <c r="DP31" s="621"/>
      <c r="DQ31" s="621"/>
      <c r="DR31" s="621"/>
      <c r="DS31" s="621"/>
      <c r="DT31" s="621"/>
      <c r="DU31" s="621"/>
      <c r="DV31" s="622"/>
      <c r="DW31" s="611">
        <v>0.7</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4878895</v>
      </c>
      <c r="S32" s="609"/>
      <c r="T32" s="609"/>
      <c r="U32" s="609"/>
      <c r="V32" s="609"/>
      <c r="W32" s="609"/>
      <c r="X32" s="609"/>
      <c r="Y32" s="610"/>
      <c r="Z32" s="646">
        <v>11.4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303</v>
      </c>
      <c r="AX32" s="605" t="s">
        <v>304</v>
      </c>
      <c r="AY32" s="606"/>
      <c r="AZ32" s="606"/>
      <c r="BA32" s="606"/>
      <c r="BB32" s="606"/>
      <c r="BC32" s="606"/>
      <c r="BD32" s="606"/>
      <c r="BE32" s="606"/>
      <c r="BF32" s="607"/>
      <c r="BG32" s="674">
        <v>99.3</v>
      </c>
      <c r="BH32" s="621"/>
      <c r="BI32" s="621"/>
      <c r="BJ32" s="621"/>
      <c r="BK32" s="621"/>
      <c r="BL32" s="621"/>
      <c r="BM32" s="612">
        <v>97.2</v>
      </c>
      <c r="BN32" s="621"/>
      <c r="BO32" s="621"/>
      <c r="BP32" s="621"/>
      <c r="BQ32" s="644"/>
      <c r="BR32" s="674">
        <v>99.2</v>
      </c>
      <c r="BS32" s="621"/>
      <c r="BT32" s="621"/>
      <c r="BU32" s="621"/>
      <c r="BV32" s="621"/>
      <c r="BW32" s="621"/>
      <c r="BX32" s="612">
        <v>97.3</v>
      </c>
      <c r="BY32" s="621"/>
      <c r="BZ32" s="621"/>
      <c r="CA32" s="621"/>
      <c r="CB32" s="644"/>
      <c r="CD32" s="631"/>
      <c r="CE32" s="632"/>
      <c r="CF32" s="605" t="s">
        <v>305</v>
      </c>
      <c r="CG32" s="606"/>
      <c r="CH32" s="606"/>
      <c r="CI32" s="606"/>
      <c r="CJ32" s="606"/>
      <c r="CK32" s="606"/>
      <c r="CL32" s="606"/>
      <c r="CM32" s="606"/>
      <c r="CN32" s="606"/>
      <c r="CO32" s="606"/>
      <c r="CP32" s="606"/>
      <c r="CQ32" s="607"/>
      <c r="CR32" s="608">
        <v>1007</v>
      </c>
      <c r="CS32" s="609"/>
      <c r="CT32" s="609"/>
      <c r="CU32" s="609"/>
      <c r="CV32" s="609"/>
      <c r="CW32" s="609"/>
      <c r="CX32" s="609"/>
      <c r="CY32" s="610"/>
      <c r="CZ32" s="611">
        <v>0</v>
      </c>
      <c r="DA32" s="623"/>
      <c r="DB32" s="623"/>
      <c r="DC32" s="624"/>
      <c r="DD32" s="614">
        <v>1007</v>
      </c>
      <c r="DE32" s="609"/>
      <c r="DF32" s="609"/>
      <c r="DG32" s="609"/>
      <c r="DH32" s="609"/>
      <c r="DI32" s="609"/>
      <c r="DJ32" s="609"/>
      <c r="DK32" s="610"/>
      <c r="DL32" s="614">
        <v>1007</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75335</v>
      </c>
      <c r="S33" s="609"/>
      <c r="T33" s="609"/>
      <c r="U33" s="609"/>
      <c r="V33" s="609"/>
      <c r="W33" s="609"/>
      <c r="X33" s="609"/>
      <c r="Y33" s="610"/>
      <c r="Z33" s="646">
        <v>0.2</v>
      </c>
      <c r="AA33" s="646"/>
      <c r="AB33" s="646"/>
      <c r="AC33" s="646"/>
      <c r="AD33" s="647">
        <v>8962</v>
      </c>
      <c r="AE33" s="647"/>
      <c r="AF33" s="647"/>
      <c r="AG33" s="647"/>
      <c r="AH33" s="647"/>
      <c r="AI33" s="647"/>
      <c r="AJ33" s="647"/>
      <c r="AK33" s="647"/>
      <c r="AL33" s="611">
        <v>0.1</v>
      </c>
      <c r="AM33" s="612"/>
      <c r="AN33" s="612"/>
      <c r="AO33" s="648"/>
      <c r="AP33" s="651"/>
      <c r="AQ33" s="652"/>
      <c r="AR33" s="652"/>
      <c r="AS33" s="652"/>
      <c r="AT33" s="682"/>
      <c r="AU33" s="201"/>
      <c r="AV33" s="201"/>
      <c r="AW33" s="201"/>
      <c r="AX33" s="589" t="s">
        <v>307</v>
      </c>
      <c r="AY33" s="590"/>
      <c r="AZ33" s="590"/>
      <c r="BA33" s="590"/>
      <c r="BB33" s="590"/>
      <c r="BC33" s="590"/>
      <c r="BD33" s="590"/>
      <c r="BE33" s="590"/>
      <c r="BF33" s="591"/>
      <c r="BG33" s="669">
        <v>98.9</v>
      </c>
      <c r="BH33" s="593"/>
      <c r="BI33" s="593"/>
      <c r="BJ33" s="593"/>
      <c r="BK33" s="593"/>
      <c r="BL33" s="593"/>
      <c r="BM33" s="639">
        <v>84.1</v>
      </c>
      <c r="BN33" s="593"/>
      <c r="BO33" s="593"/>
      <c r="BP33" s="593"/>
      <c r="BQ33" s="656"/>
      <c r="BR33" s="669">
        <v>98.9</v>
      </c>
      <c r="BS33" s="593"/>
      <c r="BT33" s="593"/>
      <c r="BU33" s="593"/>
      <c r="BV33" s="593"/>
      <c r="BW33" s="593"/>
      <c r="BX33" s="639">
        <v>83.2</v>
      </c>
      <c r="BY33" s="593"/>
      <c r="BZ33" s="593"/>
      <c r="CA33" s="593"/>
      <c r="CB33" s="656"/>
      <c r="CD33" s="605" t="s">
        <v>308</v>
      </c>
      <c r="CE33" s="606"/>
      <c r="CF33" s="606"/>
      <c r="CG33" s="606"/>
      <c r="CH33" s="606"/>
      <c r="CI33" s="606"/>
      <c r="CJ33" s="606"/>
      <c r="CK33" s="606"/>
      <c r="CL33" s="606"/>
      <c r="CM33" s="606"/>
      <c r="CN33" s="606"/>
      <c r="CO33" s="606"/>
      <c r="CP33" s="606"/>
      <c r="CQ33" s="607"/>
      <c r="CR33" s="608">
        <v>13685781</v>
      </c>
      <c r="CS33" s="621"/>
      <c r="CT33" s="621"/>
      <c r="CU33" s="621"/>
      <c r="CV33" s="621"/>
      <c r="CW33" s="621"/>
      <c r="CX33" s="621"/>
      <c r="CY33" s="622"/>
      <c r="CZ33" s="611">
        <v>33.299999999999997</v>
      </c>
      <c r="DA33" s="623"/>
      <c r="DB33" s="623"/>
      <c r="DC33" s="624"/>
      <c r="DD33" s="614">
        <v>8634685</v>
      </c>
      <c r="DE33" s="621"/>
      <c r="DF33" s="621"/>
      <c r="DG33" s="621"/>
      <c r="DH33" s="621"/>
      <c r="DI33" s="621"/>
      <c r="DJ33" s="621"/>
      <c r="DK33" s="622"/>
      <c r="DL33" s="614">
        <v>6793172</v>
      </c>
      <c r="DM33" s="621"/>
      <c r="DN33" s="621"/>
      <c r="DO33" s="621"/>
      <c r="DP33" s="621"/>
      <c r="DQ33" s="621"/>
      <c r="DR33" s="621"/>
      <c r="DS33" s="621"/>
      <c r="DT33" s="621"/>
      <c r="DU33" s="621"/>
      <c r="DV33" s="622"/>
      <c r="DW33" s="611">
        <v>40.5</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1676284</v>
      </c>
      <c r="S34" s="609"/>
      <c r="T34" s="609"/>
      <c r="U34" s="609"/>
      <c r="V34" s="609"/>
      <c r="W34" s="609"/>
      <c r="X34" s="609"/>
      <c r="Y34" s="610"/>
      <c r="Z34" s="646">
        <v>3.9</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310</v>
      </c>
      <c r="CE34" s="606"/>
      <c r="CF34" s="606"/>
      <c r="CG34" s="606"/>
      <c r="CH34" s="606"/>
      <c r="CI34" s="606"/>
      <c r="CJ34" s="606"/>
      <c r="CK34" s="606"/>
      <c r="CL34" s="606"/>
      <c r="CM34" s="606"/>
      <c r="CN34" s="606"/>
      <c r="CO34" s="606"/>
      <c r="CP34" s="606"/>
      <c r="CQ34" s="607"/>
      <c r="CR34" s="608">
        <v>4602741</v>
      </c>
      <c r="CS34" s="609"/>
      <c r="CT34" s="609"/>
      <c r="CU34" s="609"/>
      <c r="CV34" s="609"/>
      <c r="CW34" s="609"/>
      <c r="CX34" s="609"/>
      <c r="CY34" s="610"/>
      <c r="CZ34" s="611">
        <v>11.2</v>
      </c>
      <c r="DA34" s="623"/>
      <c r="DB34" s="623"/>
      <c r="DC34" s="624"/>
      <c r="DD34" s="614">
        <v>2704966</v>
      </c>
      <c r="DE34" s="609"/>
      <c r="DF34" s="609"/>
      <c r="DG34" s="609"/>
      <c r="DH34" s="609"/>
      <c r="DI34" s="609"/>
      <c r="DJ34" s="609"/>
      <c r="DK34" s="610"/>
      <c r="DL34" s="614">
        <v>2438949</v>
      </c>
      <c r="DM34" s="609"/>
      <c r="DN34" s="609"/>
      <c r="DO34" s="609"/>
      <c r="DP34" s="609"/>
      <c r="DQ34" s="609"/>
      <c r="DR34" s="609"/>
      <c r="DS34" s="609"/>
      <c r="DT34" s="609"/>
      <c r="DU34" s="609"/>
      <c r="DV34" s="610"/>
      <c r="DW34" s="611">
        <v>14.5</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3339930</v>
      </c>
      <c r="S35" s="609"/>
      <c r="T35" s="609"/>
      <c r="U35" s="609"/>
      <c r="V35" s="609"/>
      <c r="W35" s="609"/>
      <c r="X35" s="609"/>
      <c r="Y35" s="610"/>
      <c r="Z35" s="646">
        <v>7.8</v>
      </c>
      <c r="AA35" s="646"/>
      <c r="AB35" s="646"/>
      <c r="AC35" s="646"/>
      <c r="AD35" s="647" t="s">
        <v>122</v>
      </c>
      <c r="AE35" s="647"/>
      <c r="AF35" s="647"/>
      <c r="AG35" s="647"/>
      <c r="AH35" s="647"/>
      <c r="AI35" s="647"/>
      <c r="AJ35" s="647"/>
      <c r="AK35" s="647"/>
      <c r="AL35" s="611" t="s">
        <v>122</v>
      </c>
      <c r="AM35" s="612"/>
      <c r="AN35" s="612"/>
      <c r="AO35" s="648"/>
      <c r="AP35" s="206"/>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99914</v>
      </c>
      <c r="CS35" s="621"/>
      <c r="CT35" s="621"/>
      <c r="CU35" s="621"/>
      <c r="CV35" s="621"/>
      <c r="CW35" s="621"/>
      <c r="CX35" s="621"/>
      <c r="CY35" s="622"/>
      <c r="CZ35" s="611">
        <v>0.2</v>
      </c>
      <c r="DA35" s="623"/>
      <c r="DB35" s="623"/>
      <c r="DC35" s="624"/>
      <c r="DD35" s="614">
        <v>36410</v>
      </c>
      <c r="DE35" s="621"/>
      <c r="DF35" s="621"/>
      <c r="DG35" s="621"/>
      <c r="DH35" s="621"/>
      <c r="DI35" s="621"/>
      <c r="DJ35" s="621"/>
      <c r="DK35" s="622"/>
      <c r="DL35" s="614">
        <v>36343</v>
      </c>
      <c r="DM35" s="621"/>
      <c r="DN35" s="621"/>
      <c r="DO35" s="621"/>
      <c r="DP35" s="621"/>
      <c r="DQ35" s="621"/>
      <c r="DR35" s="621"/>
      <c r="DS35" s="621"/>
      <c r="DT35" s="621"/>
      <c r="DU35" s="621"/>
      <c r="DV35" s="622"/>
      <c r="DW35" s="611">
        <v>0.2</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1578213</v>
      </c>
      <c r="S36" s="609"/>
      <c r="T36" s="609"/>
      <c r="U36" s="609"/>
      <c r="V36" s="609"/>
      <c r="W36" s="609"/>
      <c r="X36" s="609"/>
      <c r="Y36" s="610"/>
      <c r="Z36" s="646">
        <v>3.7</v>
      </c>
      <c r="AA36" s="646"/>
      <c r="AB36" s="646"/>
      <c r="AC36" s="646"/>
      <c r="AD36" s="647" t="s">
        <v>122</v>
      </c>
      <c r="AE36" s="647"/>
      <c r="AF36" s="647"/>
      <c r="AG36" s="647"/>
      <c r="AH36" s="647"/>
      <c r="AI36" s="647"/>
      <c r="AJ36" s="647"/>
      <c r="AK36" s="647"/>
      <c r="AL36" s="611" t="s">
        <v>122</v>
      </c>
      <c r="AM36" s="612"/>
      <c r="AN36" s="612"/>
      <c r="AO36" s="648"/>
      <c r="AP36" s="206"/>
      <c r="AQ36" s="657" t="s">
        <v>316</v>
      </c>
      <c r="AR36" s="658"/>
      <c r="AS36" s="658"/>
      <c r="AT36" s="658"/>
      <c r="AU36" s="658"/>
      <c r="AV36" s="658"/>
      <c r="AW36" s="658"/>
      <c r="AX36" s="658"/>
      <c r="AY36" s="659"/>
      <c r="AZ36" s="663">
        <v>3994474</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43514</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4152411</v>
      </c>
      <c r="CS36" s="609"/>
      <c r="CT36" s="609"/>
      <c r="CU36" s="609"/>
      <c r="CV36" s="609"/>
      <c r="CW36" s="609"/>
      <c r="CX36" s="609"/>
      <c r="CY36" s="610"/>
      <c r="CZ36" s="611">
        <v>10.1</v>
      </c>
      <c r="DA36" s="623"/>
      <c r="DB36" s="623"/>
      <c r="DC36" s="624"/>
      <c r="DD36" s="614">
        <v>3454713</v>
      </c>
      <c r="DE36" s="609"/>
      <c r="DF36" s="609"/>
      <c r="DG36" s="609"/>
      <c r="DH36" s="609"/>
      <c r="DI36" s="609"/>
      <c r="DJ36" s="609"/>
      <c r="DK36" s="610"/>
      <c r="DL36" s="614">
        <v>2296325</v>
      </c>
      <c r="DM36" s="609"/>
      <c r="DN36" s="609"/>
      <c r="DO36" s="609"/>
      <c r="DP36" s="609"/>
      <c r="DQ36" s="609"/>
      <c r="DR36" s="609"/>
      <c r="DS36" s="609"/>
      <c r="DT36" s="609"/>
      <c r="DU36" s="609"/>
      <c r="DV36" s="610"/>
      <c r="DW36" s="611">
        <v>13.7</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504108</v>
      </c>
      <c r="S37" s="609"/>
      <c r="T37" s="609"/>
      <c r="U37" s="609"/>
      <c r="V37" s="609"/>
      <c r="W37" s="609"/>
      <c r="X37" s="609"/>
      <c r="Y37" s="610"/>
      <c r="Z37" s="646">
        <v>1.2</v>
      </c>
      <c r="AA37" s="646"/>
      <c r="AB37" s="646"/>
      <c r="AC37" s="646"/>
      <c r="AD37" s="647">
        <v>1055</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1177599</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-15025</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1583518</v>
      </c>
      <c r="CS37" s="621"/>
      <c r="CT37" s="621"/>
      <c r="CU37" s="621"/>
      <c r="CV37" s="621"/>
      <c r="CW37" s="621"/>
      <c r="CX37" s="621"/>
      <c r="CY37" s="622"/>
      <c r="CZ37" s="611">
        <v>3.9</v>
      </c>
      <c r="DA37" s="623"/>
      <c r="DB37" s="623"/>
      <c r="DC37" s="624"/>
      <c r="DD37" s="614">
        <v>1410283</v>
      </c>
      <c r="DE37" s="621"/>
      <c r="DF37" s="621"/>
      <c r="DG37" s="621"/>
      <c r="DH37" s="621"/>
      <c r="DI37" s="621"/>
      <c r="DJ37" s="621"/>
      <c r="DK37" s="622"/>
      <c r="DL37" s="614">
        <v>1096033</v>
      </c>
      <c r="DM37" s="621"/>
      <c r="DN37" s="621"/>
      <c r="DO37" s="621"/>
      <c r="DP37" s="621"/>
      <c r="DQ37" s="621"/>
      <c r="DR37" s="621"/>
      <c r="DS37" s="621"/>
      <c r="DT37" s="621"/>
      <c r="DU37" s="621"/>
      <c r="DV37" s="622"/>
      <c r="DW37" s="611">
        <v>6.5</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5512722</v>
      </c>
      <c r="S38" s="609"/>
      <c r="T38" s="609"/>
      <c r="U38" s="609"/>
      <c r="V38" s="609"/>
      <c r="W38" s="609"/>
      <c r="X38" s="609"/>
      <c r="Y38" s="610"/>
      <c r="Z38" s="646">
        <v>12.9</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126011</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6753</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2678967</v>
      </c>
      <c r="CS38" s="609"/>
      <c r="CT38" s="609"/>
      <c r="CU38" s="609"/>
      <c r="CV38" s="609"/>
      <c r="CW38" s="609"/>
      <c r="CX38" s="609"/>
      <c r="CY38" s="610"/>
      <c r="CZ38" s="611">
        <v>6.5</v>
      </c>
      <c r="DA38" s="623"/>
      <c r="DB38" s="623"/>
      <c r="DC38" s="624"/>
      <c r="DD38" s="614">
        <v>2210453</v>
      </c>
      <c r="DE38" s="609"/>
      <c r="DF38" s="609"/>
      <c r="DG38" s="609"/>
      <c r="DH38" s="609"/>
      <c r="DI38" s="609"/>
      <c r="DJ38" s="609"/>
      <c r="DK38" s="610"/>
      <c r="DL38" s="614">
        <v>2021555</v>
      </c>
      <c r="DM38" s="609"/>
      <c r="DN38" s="609"/>
      <c r="DO38" s="609"/>
      <c r="DP38" s="609"/>
      <c r="DQ38" s="609"/>
      <c r="DR38" s="609"/>
      <c r="DS38" s="609"/>
      <c r="DT38" s="609"/>
      <c r="DU38" s="609"/>
      <c r="DV38" s="610"/>
      <c r="DW38" s="611">
        <v>12.1</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10000</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10540</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1978060</v>
      </c>
      <c r="CS39" s="621"/>
      <c r="CT39" s="621"/>
      <c r="CU39" s="621"/>
      <c r="CV39" s="621"/>
      <c r="CW39" s="621"/>
      <c r="CX39" s="621"/>
      <c r="CY39" s="622"/>
      <c r="CZ39" s="611">
        <v>4.8</v>
      </c>
      <c r="DA39" s="623"/>
      <c r="DB39" s="623"/>
      <c r="DC39" s="624"/>
      <c r="DD39" s="614">
        <v>227650</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v>54922</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v>1377</v>
      </c>
      <c r="BA40" s="609"/>
      <c r="BB40" s="609"/>
      <c r="BC40" s="609"/>
      <c r="BD40" s="621"/>
      <c r="BE40" s="621"/>
      <c r="BF40" s="644"/>
      <c r="BG40" s="649" t="s">
        <v>333</v>
      </c>
      <c r="BH40" s="650"/>
      <c r="BI40" s="650"/>
      <c r="BJ40" s="650"/>
      <c r="BK40" s="650"/>
      <c r="BL40" s="202"/>
      <c r="BM40" s="606" t="s">
        <v>334</v>
      </c>
      <c r="BN40" s="606"/>
      <c r="BO40" s="606"/>
      <c r="BP40" s="606"/>
      <c r="BQ40" s="606"/>
      <c r="BR40" s="606"/>
      <c r="BS40" s="606"/>
      <c r="BT40" s="606"/>
      <c r="BU40" s="607"/>
      <c r="BV40" s="608">
        <v>118</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173688</v>
      </c>
      <c r="CS40" s="609"/>
      <c r="CT40" s="609"/>
      <c r="CU40" s="609"/>
      <c r="CV40" s="609"/>
      <c r="CW40" s="609"/>
      <c r="CX40" s="609"/>
      <c r="CY40" s="610"/>
      <c r="CZ40" s="611">
        <v>0.4</v>
      </c>
      <c r="DA40" s="623"/>
      <c r="DB40" s="623"/>
      <c r="DC40" s="624"/>
      <c r="DD40" s="614">
        <v>493</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42632516</v>
      </c>
      <c r="S41" s="633"/>
      <c r="T41" s="633"/>
      <c r="U41" s="633"/>
      <c r="V41" s="633"/>
      <c r="W41" s="633"/>
      <c r="X41" s="633"/>
      <c r="Y41" s="636"/>
      <c r="Z41" s="637">
        <v>100</v>
      </c>
      <c r="AA41" s="637"/>
      <c r="AB41" s="637"/>
      <c r="AC41" s="637"/>
      <c r="AD41" s="638">
        <v>16716289</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516295</v>
      </c>
      <c r="BA41" s="609"/>
      <c r="BB41" s="609"/>
      <c r="BC41" s="609"/>
      <c r="BD41" s="621"/>
      <c r="BE41" s="621"/>
      <c r="BF41" s="644"/>
      <c r="BG41" s="649"/>
      <c r="BH41" s="650"/>
      <c r="BI41" s="650"/>
      <c r="BJ41" s="650"/>
      <c r="BK41" s="650"/>
      <c r="BL41" s="202"/>
      <c r="BM41" s="606" t="s">
        <v>338</v>
      </c>
      <c r="BN41" s="606"/>
      <c r="BO41" s="606"/>
      <c r="BP41" s="606"/>
      <c r="BQ41" s="606"/>
      <c r="BR41" s="606"/>
      <c r="BS41" s="606"/>
      <c r="BT41" s="606"/>
      <c r="BU41" s="607"/>
      <c r="BV41" s="608" t="s">
        <v>122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328</v>
      </c>
      <c r="AR42" s="654"/>
      <c r="AS42" s="654"/>
      <c r="AT42" s="654"/>
      <c r="AU42" s="654"/>
      <c r="AV42" s="654"/>
      <c r="AW42" s="654"/>
      <c r="AX42" s="654"/>
      <c r="AY42" s="655"/>
      <c r="AZ42" s="592">
        <v>2163192</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428</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11544004</v>
      </c>
      <c r="CS42" s="621"/>
      <c r="CT42" s="621"/>
      <c r="CU42" s="621"/>
      <c r="CV42" s="621"/>
      <c r="CW42" s="621"/>
      <c r="CX42" s="621"/>
      <c r="CY42" s="622"/>
      <c r="CZ42" s="611">
        <v>28.1</v>
      </c>
      <c r="DA42" s="623"/>
      <c r="DB42" s="623"/>
      <c r="DC42" s="624"/>
      <c r="DD42" s="614">
        <v>1052544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141121</v>
      </c>
      <c r="CS43" s="621"/>
      <c r="CT43" s="621"/>
      <c r="CU43" s="621"/>
      <c r="CV43" s="621"/>
      <c r="CW43" s="621"/>
      <c r="CX43" s="621"/>
      <c r="CY43" s="622"/>
      <c r="CZ43" s="611">
        <v>0.3</v>
      </c>
      <c r="DA43" s="623"/>
      <c r="DB43" s="623"/>
      <c r="DC43" s="624"/>
      <c r="DD43" s="614">
        <v>41584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345</v>
      </c>
      <c r="CG44" s="606"/>
      <c r="CH44" s="606"/>
      <c r="CI44" s="606"/>
      <c r="CJ44" s="606"/>
      <c r="CK44" s="606"/>
      <c r="CL44" s="606"/>
      <c r="CM44" s="606"/>
      <c r="CN44" s="606"/>
      <c r="CO44" s="606"/>
      <c r="CP44" s="606"/>
      <c r="CQ44" s="607"/>
      <c r="CR44" s="608">
        <v>6932899</v>
      </c>
      <c r="CS44" s="609"/>
      <c r="CT44" s="609"/>
      <c r="CU44" s="609"/>
      <c r="CV44" s="609"/>
      <c r="CW44" s="609"/>
      <c r="CX44" s="609"/>
      <c r="CY44" s="610"/>
      <c r="CZ44" s="611">
        <v>16.899999999999999</v>
      </c>
      <c r="DA44" s="612"/>
      <c r="DB44" s="612"/>
      <c r="DC44" s="613"/>
      <c r="DD44" s="614">
        <v>645857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2023984</v>
      </c>
      <c r="CS45" s="621"/>
      <c r="CT45" s="621"/>
      <c r="CU45" s="621"/>
      <c r="CV45" s="621"/>
      <c r="CW45" s="621"/>
      <c r="CX45" s="621"/>
      <c r="CY45" s="622"/>
      <c r="CZ45" s="611">
        <v>4.9000000000000004</v>
      </c>
      <c r="DA45" s="623"/>
      <c r="DB45" s="623"/>
      <c r="DC45" s="624"/>
      <c r="DD45" s="614">
        <v>288587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4614970</v>
      </c>
      <c r="CS46" s="609"/>
      <c r="CT46" s="609"/>
      <c r="CU46" s="609"/>
      <c r="CV46" s="609"/>
      <c r="CW46" s="609"/>
      <c r="CX46" s="609"/>
      <c r="CY46" s="610"/>
      <c r="CZ46" s="611">
        <v>11.2</v>
      </c>
      <c r="DA46" s="612"/>
      <c r="DB46" s="612"/>
      <c r="DC46" s="613"/>
      <c r="DD46" s="614">
        <v>303256</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4611105</v>
      </c>
      <c r="CS47" s="621"/>
      <c r="CT47" s="621"/>
      <c r="CU47" s="621"/>
      <c r="CV47" s="621"/>
      <c r="CW47" s="621"/>
      <c r="CX47" s="621"/>
      <c r="CY47" s="622"/>
      <c r="CZ47" s="611">
        <v>11.2</v>
      </c>
      <c r="DA47" s="623"/>
      <c r="DB47" s="623"/>
      <c r="DC47" s="624"/>
      <c r="DD47" s="614">
        <v>406687</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41051119</v>
      </c>
      <c r="CS49" s="593"/>
      <c r="CT49" s="593"/>
      <c r="CU49" s="593"/>
      <c r="CV49" s="593"/>
      <c r="CW49" s="593"/>
      <c r="CX49" s="593"/>
      <c r="CY49" s="594"/>
      <c r="CZ49" s="595">
        <v>100</v>
      </c>
      <c r="DA49" s="596"/>
      <c r="DB49" s="596"/>
      <c r="DC49" s="597"/>
      <c r="DD49" s="598">
        <v>20911204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E2A/iXoVVRxKsj8EtfP2reckUVabxl2VfZWXxQhQpnqF0FPg7+l8ndTCZb2Dnw92Lj3QpQMlg1I+r5oC0YsxOA==" saltValue="fSYBTb2UcOb0pLxZ3SOKh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K102" sqref="BK102"/>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v>42642</v>
      </c>
      <c r="R7" s="1090"/>
      <c r="S7" s="1090"/>
      <c r="T7" s="1090"/>
      <c r="U7" s="1090"/>
      <c r="V7" s="1090">
        <v>41060</v>
      </c>
      <c r="W7" s="1090"/>
      <c r="X7" s="1090"/>
      <c r="Y7" s="1090"/>
      <c r="Z7" s="1090"/>
      <c r="AA7" s="1090">
        <v>1581</v>
      </c>
      <c r="AB7" s="1090"/>
      <c r="AC7" s="1090"/>
      <c r="AD7" s="1090"/>
      <c r="AE7" s="1091"/>
      <c r="AF7" s="1092">
        <v>1024</v>
      </c>
      <c r="AG7" s="1093"/>
      <c r="AH7" s="1093"/>
      <c r="AI7" s="1093"/>
      <c r="AJ7" s="1094"/>
      <c r="AK7" s="1095" t="s">
        <v>561</v>
      </c>
      <c r="AL7" s="1096"/>
      <c r="AM7" s="1096"/>
      <c r="AN7" s="1096"/>
      <c r="AO7" s="1096"/>
      <c r="AP7" s="1096">
        <v>31672</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557</v>
      </c>
      <c r="BT7" s="1087"/>
      <c r="BU7" s="1087"/>
      <c r="BV7" s="1087"/>
      <c r="BW7" s="1087"/>
      <c r="BX7" s="1087"/>
      <c r="BY7" s="1087"/>
      <c r="BZ7" s="1087"/>
      <c r="CA7" s="1087"/>
      <c r="CB7" s="1087"/>
      <c r="CC7" s="1087"/>
      <c r="CD7" s="1087"/>
      <c r="CE7" s="1087"/>
      <c r="CF7" s="1087"/>
      <c r="CG7" s="1099"/>
      <c r="CH7" s="1083">
        <v>-26</v>
      </c>
      <c r="CI7" s="1084"/>
      <c r="CJ7" s="1084"/>
      <c r="CK7" s="1084"/>
      <c r="CL7" s="1085"/>
      <c r="CM7" s="1083">
        <v>159</v>
      </c>
      <c r="CN7" s="1084"/>
      <c r="CO7" s="1084"/>
      <c r="CP7" s="1084"/>
      <c r="CQ7" s="1085"/>
      <c r="CR7" s="1083">
        <v>63</v>
      </c>
      <c r="CS7" s="1084"/>
      <c r="CT7" s="1084"/>
      <c r="CU7" s="1084"/>
      <c r="CV7" s="1085"/>
      <c r="CW7" s="1083">
        <v>20</v>
      </c>
      <c r="CX7" s="1084"/>
      <c r="CY7" s="1084"/>
      <c r="CZ7" s="1084"/>
      <c r="DA7" s="1085"/>
      <c r="DB7" s="1083">
        <v>101</v>
      </c>
      <c r="DC7" s="1084"/>
      <c r="DD7" s="1084"/>
      <c r="DE7" s="1084"/>
      <c r="DF7" s="1085"/>
      <c r="DG7" s="1083" t="s">
        <v>561</v>
      </c>
      <c r="DH7" s="1084"/>
      <c r="DI7" s="1084"/>
      <c r="DJ7" s="1084"/>
      <c r="DK7" s="1085"/>
      <c r="DL7" s="1083" t="s">
        <v>561</v>
      </c>
      <c r="DM7" s="1084"/>
      <c r="DN7" s="1084"/>
      <c r="DO7" s="1084"/>
      <c r="DP7" s="1085"/>
      <c r="DQ7" s="1083" t="s">
        <v>561</v>
      </c>
      <c r="DR7" s="1084"/>
      <c r="DS7" s="1084"/>
      <c r="DT7" s="1084"/>
      <c r="DU7" s="1085"/>
      <c r="DV7" s="1086"/>
      <c r="DW7" s="1087"/>
      <c r="DX7" s="1087"/>
      <c r="DY7" s="1087"/>
      <c r="DZ7" s="1088"/>
      <c r="EA7" s="217"/>
    </row>
    <row r="8" spans="1:131" s="218" customFormat="1" ht="26.25" customHeight="1" x14ac:dyDescent="0.15">
      <c r="A8" s="221">
        <v>2</v>
      </c>
      <c r="B8" s="1017" t="s">
        <v>375</v>
      </c>
      <c r="C8" s="1018"/>
      <c r="D8" s="1018"/>
      <c r="E8" s="1018"/>
      <c r="F8" s="1018"/>
      <c r="G8" s="1018"/>
      <c r="H8" s="1018"/>
      <c r="I8" s="1018"/>
      <c r="J8" s="1018"/>
      <c r="K8" s="1018"/>
      <c r="L8" s="1018"/>
      <c r="M8" s="1018"/>
      <c r="N8" s="1018"/>
      <c r="O8" s="1018"/>
      <c r="P8" s="1019"/>
      <c r="Q8" s="1025">
        <v>9</v>
      </c>
      <c r="R8" s="1026"/>
      <c r="S8" s="1026"/>
      <c r="T8" s="1026"/>
      <c r="U8" s="1026"/>
      <c r="V8" s="1026">
        <v>9</v>
      </c>
      <c r="W8" s="1026"/>
      <c r="X8" s="1026"/>
      <c r="Y8" s="1026"/>
      <c r="Z8" s="1026"/>
      <c r="AA8" s="1026" t="s">
        <v>561</v>
      </c>
      <c r="AB8" s="1026"/>
      <c r="AC8" s="1026"/>
      <c r="AD8" s="1026"/>
      <c r="AE8" s="1027"/>
      <c r="AF8" s="1022" t="s">
        <v>122</v>
      </c>
      <c r="AG8" s="1023"/>
      <c r="AH8" s="1023"/>
      <c r="AI8" s="1023"/>
      <c r="AJ8" s="1024"/>
      <c r="AK8" s="1067" t="s">
        <v>561</v>
      </c>
      <c r="AL8" s="1068"/>
      <c r="AM8" s="1068"/>
      <c r="AN8" s="1068"/>
      <c r="AO8" s="1068"/>
      <c r="AP8" s="1068" t="s">
        <v>561</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558</v>
      </c>
      <c r="BT8" s="980"/>
      <c r="BU8" s="980"/>
      <c r="BV8" s="980"/>
      <c r="BW8" s="980"/>
      <c r="BX8" s="980"/>
      <c r="BY8" s="980"/>
      <c r="BZ8" s="980"/>
      <c r="CA8" s="980"/>
      <c r="CB8" s="980"/>
      <c r="CC8" s="980"/>
      <c r="CD8" s="980"/>
      <c r="CE8" s="980"/>
      <c r="CF8" s="980"/>
      <c r="CG8" s="1001"/>
      <c r="CH8" s="976">
        <v>-2</v>
      </c>
      <c r="CI8" s="977"/>
      <c r="CJ8" s="977"/>
      <c r="CK8" s="977"/>
      <c r="CL8" s="978"/>
      <c r="CM8" s="976">
        <v>1882</v>
      </c>
      <c r="CN8" s="977"/>
      <c r="CO8" s="977"/>
      <c r="CP8" s="977"/>
      <c r="CQ8" s="978"/>
      <c r="CR8" s="976">
        <v>1006</v>
      </c>
      <c r="CS8" s="977"/>
      <c r="CT8" s="977"/>
      <c r="CU8" s="977"/>
      <c r="CV8" s="978"/>
      <c r="CW8" s="976" t="s">
        <v>561</v>
      </c>
      <c r="CX8" s="977"/>
      <c r="CY8" s="977"/>
      <c r="CZ8" s="977"/>
      <c r="DA8" s="978"/>
      <c r="DB8" s="976" t="s">
        <v>561</v>
      </c>
      <c r="DC8" s="977"/>
      <c r="DD8" s="977"/>
      <c r="DE8" s="977"/>
      <c r="DF8" s="978"/>
      <c r="DG8" s="976" t="s">
        <v>561</v>
      </c>
      <c r="DH8" s="977"/>
      <c r="DI8" s="977"/>
      <c r="DJ8" s="977"/>
      <c r="DK8" s="978"/>
      <c r="DL8" s="976" t="s">
        <v>561</v>
      </c>
      <c r="DM8" s="977"/>
      <c r="DN8" s="977"/>
      <c r="DO8" s="977"/>
      <c r="DP8" s="978"/>
      <c r="DQ8" s="976" t="s">
        <v>561</v>
      </c>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559</v>
      </c>
      <c r="BT9" s="980"/>
      <c r="BU9" s="980"/>
      <c r="BV9" s="980"/>
      <c r="BW9" s="980"/>
      <c r="BX9" s="980"/>
      <c r="BY9" s="980"/>
      <c r="BZ9" s="980"/>
      <c r="CA9" s="980"/>
      <c r="CB9" s="980"/>
      <c r="CC9" s="980"/>
      <c r="CD9" s="980"/>
      <c r="CE9" s="980"/>
      <c r="CF9" s="980"/>
      <c r="CG9" s="1001"/>
      <c r="CH9" s="976">
        <v>23</v>
      </c>
      <c r="CI9" s="977"/>
      <c r="CJ9" s="977"/>
      <c r="CK9" s="977"/>
      <c r="CL9" s="978"/>
      <c r="CM9" s="976">
        <v>170</v>
      </c>
      <c r="CN9" s="977"/>
      <c r="CO9" s="977"/>
      <c r="CP9" s="977"/>
      <c r="CQ9" s="978"/>
      <c r="CR9" s="976">
        <v>20</v>
      </c>
      <c r="CS9" s="977"/>
      <c r="CT9" s="977"/>
      <c r="CU9" s="977"/>
      <c r="CV9" s="978"/>
      <c r="CW9" s="976" t="s">
        <v>561</v>
      </c>
      <c r="CX9" s="977"/>
      <c r="CY9" s="977"/>
      <c r="CZ9" s="977"/>
      <c r="DA9" s="978"/>
      <c r="DB9" s="976" t="s">
        <v>561</v>
      </c>
      <c r="DC9" s="977"/>
      <c r="DD9" s="977"/>
      <c r="DE9" s="977"/>
      <c r="DF9" s="978"/>
      <c r="DG9" s="976" t="s">
        <v>561</v>
      </c>
      <c r="DH9" s="977"/>
      <c r="DI9" s="977"/>
      <c r="DJ9" s="977"/>
      <c r="DK9" s="978"/>
      <c r="DL9" s="976" t="s">
        <v>561</v>
      </c>
      <c r="DM9" s="977"/>
      <c r="DN9" s="977"/>
      <c r="DO9" s="977"/>
      <c r="DP9" s="978"/>
      <c r="DQ9" s="976" t="s">
        <v>561</v>
      </c>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560</v>
      </c>
      <c r="BT10" s="980"/>
      <c r="BU10" s="980"/>
      <c r="BV10" s="980"/>
      <c r="BW10" s="980"/>
      <c r="BX10" s="980"/>
      <c r="BY10" s="980"/>
      <c r="BZ10" s="980"/>
      <c r="CA10" s="980"/>
      <c r="CB10" s="980"/>
      <c r="CC10" s="980"/>
      <c r="CD10" s="980"/>
      <c r="CE10" s="980"/>
      <c r="CF10" s="980"/>
      <c r="CG10" s="1001"/>
      <c r="CH10" s="976">
        <v>14</v>
      </c>
      <c r="CI10" s="977"/>
      <c r="CJ10" s="977"/>
      <c r="CK10" s="977"/>
      <c r="CL10" s="978"/>
      <c r="CM10" s="976">
        <v>138</v>
      </c>
      <c r="CN10" s="977"/>
      <c r="CO10" s="977"/>
      <c r="CP10" s="977"/>
      <c r="CQ10" s="978"/>
      <c r="CR10" s="976">
        <v>25</v>
      </c>
      <c r="CS10" s="977"/>
      <c r="CT10" s="977"/>
      <c r="CU10" s="977"/>
      <c r="CV10" s="978"/>
      <c r="CW10" s="976" t="s">
        <v>561</v>
      </c>
      <c r="CX10" s="977"/>
      <c r="CY10" s="977"/>
      <c r="CZ10" s="977"/>
      <c r="DA10" s="978"/>
      <c r="DB10" s="976" t="s">
        <v>561</v>
      </c>
      <c r="DC10" s="977"/>
      <c r="DD10" s="977"/>
      <c r="DE10" s="977"/>
      <c r="DF10" s="978"/>
      <c r="DG10" s="976" t="s">
        <v>561</v>
      </c>
      <c r="DH10" s="977"/>
      <c r="DI10" s="977"/>
      <c r="DJ10" s="977"/>
      <c r="DK10" s="978"/>
      <c r="DL10" s="976" t="s">
        <v>561</v>
      </c>
      <c r="DM10" s="977"/>
      <c r="DN10" s="977"/>
      <c r="DO10" s="977"/>
      <c r="DP10" s="978"/>
      <c r="DQ10" s="976" t="s">
        <v>561</v>
      </c>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377</v>
      </c>
      <c r="B23" s="924" t="s">
        <v>378</v>
      </c>
      <c r="C23" s="925"/>
      <c r="D23" s="925"/>
      <c r="E23" s="925"/>
      <c r="F23" s="925"/>
      <c r="G23" s="925"/>
      <c r="H23" s="925"/>
      <c r="I23" s="925"/>
      <c r="J23" s="925"/>
      <c r="K23" s="925"/>
      <c r="L23" s="925"/>
      <c r="M23" s="925"/>
      <c r="N23" s="925"/>
      <c r="O23" s="925"/>
      <c r="P23" s="935"/>
      <c r="Q23" s="1054">
        <v>42633</v>
      </c>
      <c r="R23" s="1048"/>
      <c r="S23" s="1048"/>
      <c r="T23" s="1048"/>
      <c r="U23" s="1048"/>
      <c r="V23" s="1048">
        <v>41051</v>
      </c>
      <c r="W23" s="1048"/>
      <c r="X23" s="1048"/>
      <c r="Y23" s="1048"/>
      <c r="Z23" s="1048"/>
      <c r="AA23" s="1048">
        <v>1581</v>
      </c>
      <c r="AB23" s="1048"/>
      <c r="AC23" s="1048"/>
      <c r="AD23" s="1048"/>
      <c r="AE23" s="1055"/>
      <c r="AF23" s="1056">
        <v>1024</v>
      </c>
      <c r="AG23" s="1048"/>
      <c r="AH23" s="1048"/>
      <c r="AI23" s="1048"/>
      <c r="AJ23" s="1057"/>
      <c r="AK23" s="1058"/>
      <c r="AL23" s="1059"/>
      <c r="AM23" s="1059"/>
      <c r="AN23" s="1059"/>
      <c r="AO23" s="1059"/>
      <c r="AP23" s="1048">
        <v>31672</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389</v>
      </c>
      <c r="C28" s="1035"/>
      <c r="D28" s="1035"/>
      <c r="E28" s="1035"/>
      <c r="F28" s="1035"/>
      <c r="G28" s="1035"/>
      <c r="H28" s="1035"/>
      <c r="I28" s="1035"/>
      <c r="J28" s="1035"/>
      <c r="K28" s="1035"/>
      <c r="L28" s="1035"/>
      <c r="M28" s="1035"/>
      <c r="N28" s="1035"/>
      <c r="O28" s="1035"/>
      <c r="P28" s="1036"/>
      <c r="Q28" s="1037">
        <v>6533</v>
      </c>
      <c r="R28" s="1038"/>
      <c r="S28" s="1038"/>
      <c r="T28" s="1038"/>
      <c r="U28" s="1038"/>
      <c r="V28" s="1038">
        <v>6489</v>
      </c>
      <c r="W28" s="1038"/>
      <c r="X28" s="1038"/>
      <c r="Y28" s="1038"/>
      <c r="Z28" s="1038"/>
      <c r="AA28" s="1038">
        <v>44</v>
      </c>
      <c r="AB28" s="1038"/>
      <c r="AC28" s="1038"/>
      <c r="AD28" s="1038"/>
      <c r="AE28" s="1039"/>
      <c r="AF28" s="1040">
        <v>44</v>
      </c>
      <c r="AG28" s="1038"/>
      <c r="AH28" s="1038"/>
      <c r="AI28" s="1038"/>
      <c r="AJ28" s="1041"/>
      <c r="AK28" s="1029" t="s">
        <v>561</v>
      </c>
      <c r="AL28" s="1030"/>
      <c r="AM28" s="1030"/>
      <c r="AN28" s="1030"/>
      <c r="AO28" s="1030"/>
      <c r="AP28" s="1030" t="s">
        <v>561</v>
      </c>
      <c r="AQ28" s="1030"/>
      <c r="AR28" s="1030"/>
      <c r="AS28" s="1030"/>
      <c r="AT28" s="1030"/>
      <c r="AU28" s="1030" t="s">
        <v>561</v>
      </c>
      <c r="AV28" s="1030"/>
      <c r="AW28" s="1030"/>
      <c r="AX28" s="1030"/>
      <c r="AY28" s="1030"/>
      <c r="AZ28" s="1031" t="s">
        <v>561</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390</v>
      </c>
      <c r="C29" s="1018"/>
      <c r="D29" s="1018"/>
      <c r="E29" s="1018"/>
      <c r="F29" s="1018"/>
      <c r="G29" s="1018"/>
      <c r="H29" s="1018"/>
      <c r="I29" s="1018"/>
      <c r="J29" s="1018"/>
      <c r="K29" s="1018"/>
      <c r="L29" s="1018"/>
      <c r="M29" s="1018"/>
      <c r="N29" s="1018"/>
      <c r="O29" s="1018"/>
      <c r="P29" s="1019"/>
      <c r="Q29" s="1025">
        <v>364</v>
      </c>
      <c r="R29" s="1026"/>
      <c r="S29" s="1026"/>
      <c r="T29" s="1026"/>
      <c r="U29" s="1026"/>
      <c r="V29" s="1026">
        <v>361</v>
      </c>
      <c r="W29" s="1026"/>
      <c r="X29" s="1026"/>
      <c r="Y29" s="1026"/>
      <c r="Z29" s="1026"/>
      <c r="AA29" s="1026">
        <v>3</v>
      </c>
      <c r="AB29" s="1026"/>
      <c r="AC29" s="1026"/>
      <c r="AD29" s="1026"/>
      <c r="AE29" s="1027"/>
      <c r="AF29" s="1022">
        <v>3</v>
      </c>
      <c r="AG29" s="1023"/>
      <c r="AH29" s="1023"/>
      <c r="AI29" s="1023"/>
      <c r="AJ29" s="1024"/>
      <c r="AK29" s="967" t="s">
        <v>561</v>
      </c>
      <c r="AL29" s="958"/>
      <c r="AM29" s="958"/>
      <c r="AN29" s="958"/>
      <c r="AO29" s="958"/>
      <c r="AP29" s="958" t="s">
        <v>561</v>
      </c>
      <c r="AQ29" s="958"/>
      <c r="AR29" s="958"/>
      <c r="AS29" s="958"/>
      <c r="AT29" s="958"/>
      <c r="AU29" s="958" t="s">
        <v>561</v>
      </c>
      <c r="AV29" s="958"/>
      <c r="AW29" s="958"/>
      <c r="AX29" s="958"/>
      <c r="AY29" s="958"/>
      <c r="AZ29" s="1028" t="s">
        <v>561</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391</v>
      </c>
      <c r="C30" s="1018"/>
      <c r="D30" s="1018"/>
      <c r="E30" s="1018"/>
      <c r="F30" s="1018"/>
      <c r="G30" s="1018"/>
      <c r="H30" s="1018"/>
      <c r="I30" s="1018"/>
      <c r="J30" s="1018"/>
      <c r="K30" s="1018"/>
      <c r="L30" s="1018"/>
      <c r="M30" s="1018"/>
      <c r="N30" s="1018"/>
      <c r="O30" s="1018"/>
      <c r="P30" s="1019"/>
      <c r="Q30" s="1025">
        <v>1169</v>
      </c>
      <c r="R30" s="1026"/>
      <c r="S30" s="1026"/>
      <c r="T30" s="1026"/>
      <c r="U30" s="1026"/>
      <c r="V30" s="1026">
        <v>1129</v>
      </c>
      <c r="W30" s="1026"/>
      <c r="X30" s="1026"/>
      <c r="Y30" s="1026"/>
      <c r="Z30" s="1026"/>
      <c r="AA30" s="1026">
        <v>40</v>
      </c>
      <c r="AB30" s="1026"/>
      <c r="AC30" s="1026"/>
      <c r="AD30" s="1026"/>
      <c r="AE30" s="1027"/>
      <c r="AF30" s="1022">
        <v>40</v>
      </c>
      <c r="AG30" s="1023"/>
      <c r="AH30" s="1023"/>
      <c r="AI30" s="1023"/>
      <c r="AJ30" s="1024"/>
      <c r="AK30" s="967" t="s">
        <v>561</v>
      </c>
      <c r="AL30" s="958"/>
      <c r="AM30" s="958"/>
      <c r="AN30" s="958"/>
      <c r="AO30" s="958"/>
      <c r="AP30" s="958" t="s">
        <v>561</v>
      </c>
      <c r="AQ30" s="958"/>
      <c r="AR30" s="958"/>
      <c r="AS30" s="958"/>
      <c r="AT30" s="958"/>
      <c r="AU30" s="958" t="s">
        <v>561</v>
      </c>
      <c r="AV30" s="958"/>
      <c r="AW30" s="958"/>
      <c r="AX30" s="958"/>
      <c r="AY30" s="958"/>
      <c r="AZ30" s="1028" t="s">
        <v>561</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568</v>
      </c>
      <c r="C31" s="1018"/>
      <c r="D31" s="1018"/>
      <c r="E31" s="1018"/>
      <c r="F31" s="1018"/>
      <c r="G31" s="1018"/>
      <c r="H31" s="1018"/>
      <c r="I31" s="1018"/>
      <c r="J31" s="1018"/>
      <c r="K31" s="1018"/>
      <c r="L31" s="1018"/>
      <c r="M31" s="1018"/>
      <c r="N31" s="1018"/>
      <c r="O31" s="1018"/>
      <c r="P31" s="1019"/>
      <c r="Q31" s="1025">
        <v>6069</v>
      </c>
      <c r="R31" s="1026"/>
      <c r="S31" s="1026"/>
      <c r="T31" s="1026"/>
      <c r="U31" s="1026"/>
      <c r="V31" s="1026">
        <v>6006</v>
      </c>
      <c r="W31" s="1026"/>
      <c r="X31" s="1026"/>
      <c r="Y31" s="1026"/>
      <c r="Z31" s="1026"/>
      <c r="AA31" s="1026">
        <v>63</v>
      </c>
      <c r="AB31" s="1026"/>
      <c r="AC31" s="1026"/>
      <c r="AD31" s="1026"/>
      <c r="AE31" s="1027"/>
      <c r="AF31" s="1022">
        <v>63</v>
      </c>
      <c r="AG31" s="1023"/>
      <c r="AH31" s="1023"/>
      <c r="AI31" s="1023"/>
      <c r="AJ31" s="1024"/>
      <c r="AK31" s="967" t="s">
        <v>561</v>
      </c>
      <c r="AL31" s="958"/>
      <c r="AM31" s="958"/>
      <c r="AN31" s="958"/>
      <c r="AO31" s="958"/>
      <c r="AP31" s="958" t="s">
        <v>561</v>
      </c>
      <c r="AQ31" s="958"/>
      <c r="AR31" s="958"/>
      <c r="AS31" s="958"/>
      <c r="AT31" s="958"/>
      <c r="AU31" s="958" t="s">
        <v>561</v>
      </c>
      <c r="AV31" s="958"/>
      <c r="AW31" s="958"/>
      <c r="AX31" s="958"/>
      <c r="AY31" s="958"/>
      <c r="AZ31" s="1028" t="s">
        <v>561</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392</v>
      </c>
      <c r="C32" s="1018"/>
      <c r="D32" s="1018"/>
      <c r="E32" s="1018"/>
      <c r="F32" s="1018"/>
      <c r="G32" s="1018"/>
      <c r="H32" s="1018"/>
      <c r="I32" s="1018"/>
      <c r="J32" s="1018"/>
      <c r="K32" s="1018"/>
      <c r="L32" s="1018"/>
      <c r="M32" s="1018"/>
      <c r="N32" s="1018"/>
      <c r="O32" s="1018"/>
      <c r="P32" s="1019"/>
      <c r="Q32" s="1025">
        <v>595</v>
      </c>
      <c r="R32" s="1026"/>
      <c r="S32" s="1026"/>
      <c r="T32" s="1026"/>
      <c r="U32" s="1026"/>
      <c r="V32" s="1026">
        <v>608</v>
      </c>
      <c r="W32" s="1026"/>
      <c r="X32" s="1026"/>
      <c r="Y32" s="1026"/>
      <c r="Z32" s="1026"/>
      <c r="AA32" s="1026">
        <v>-12</v>
      </c>
      <c r="AB32" s="1026"/>
      <c r="AC32" s="1026"/>
      <c r="AD32" s="1026"/>
      <c r="AE32" s="1027"/>
      <c r="AF32" s="1022">
        <v>823</v>
      </c>
      <c r="AG32" s="1023"/>
      <c r="AH32" s="1023"/>
      <c r="AI32" s="1023"/>
      <c r="AJ32" s="1024"/>
      <c r="AK32" s="967">
        <v>107</v>
      </c>
      <c r="AL32" s="958"/>
      <c r="AM32" s="958"/>
      <c r="AN32" s="958"/>
      <c r="AO32" s="958"/>
      <c r="AP32" s="958">
        <v>1337</v>
      </c>
      <c r="AQ32" s="958"/>
      <c r="AR32" s="958"/>
      <c r="AS32" s="958"/>
      <c r="AT32" s="958"/>
      <c r="AU32" s="958">
        <v>601</v>
      </c>
      <c r="AV32" s="958"/>
      <c r="AW32" s="958"/>
      <c r="AX32" s="958"/>
      <c r="AY32" s="958"/>
      <c r="AZ32" s="1028" t="s">
        <v>561</v>
      </c>
      <c r="BA32" s="1028"/>
      <c r="BB32" s="1028"/>
      <c r="BC32" s="1028"/>
      <c r="BD32" s="1028"/>
      <c r="BE32" s="959" t="s">
        <v>393</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394</v>
      </c>
      <c r="C33" s="1018"/>
      <c r="D33" s="1018"/>
      <c r="E33" s="1018"/>
      <c r="F33" s="1018"/>
      <c r="G33" s="1018"/>
      <c r="H33" s="1018"/>
      <c r="I33" s="1018"/>
      <c r="J33" s="1018"/>
      <c r="K33" s="1018"/>
      <c r="L33" s="1018"/>
      <c r="M33" s="1018"/>
      <c r="N33" s="1018"/>
      <c r="O33" s="1018"/>
      <c r="P33" s="1019"/>
      <c r="Q33" s="1025">
        <v>160</v>
      </c>
      <c r="R33" s="1026"/>
      <c r="S33" s="1026"/>
      <c r="T33" s="1026"/>
      <c r="U33" s="1026"/>
      <c r="V33" s="1026">
        <v>125</v>
      </c>
      <c r="W33" s="1026"/>
      <c r="X33" s="1026"/>
      <c r="Y33" s="1026"/>
      <c r="Z33" s="1026"/>
      <c r="AA33" s="1026">
        <v>36</v>
      </c>
      <c r="AB33" s="1026"/>
      <c r="AC33" s="1026"/>
      <c r="AD33" s="1026"/>
      <c r="AE33" s="1027"/>
      <c r="AF33" s="1022">
        <v>275</v>
      </c>
      <c r="AG33" s="1023"/>
      <c r="AH33" s="1023"/>
      <c r="AI33" s="1023"/>
      <c r="AJ33" s="1024"/>
      <c r="AK33" s="967">
        <v>1</v>
      </c>
      <c r="AL33" s="958"/>
      <c r="AM33" s="958"/>
      <c r="AN33" s="958"/>
      <c r="AO33" s="958"/>
      <c r="AP33" s="958">
        <v>599</v>
      </c>
      <c r="AQ33" s="958"/>
      <c r="AR33" s="958"/>
      <c r="AS33" s="958"/>
      <c r="AT33" s="958"/>
      <c r="AU33" s="958" t="s">
        <v>561</v>
      </c>
      <c r="AV33" s="958"/>
      <c r="AW33" s="958"/>
      <c r="AX33" s="958"/>
      <c r="AY33" s="958"/>
      <c r="AZ33" s="1028" t="s">
        <v>561</v>
      </c>
      <c r="BA33" s="1028"/>
      <c r="BB33" s="1028"/>
      <c r="BC33" s="1028"/>
      <c r="BD33" s="1028"/>
      <c r="BE33" s="959" t="s">
        <v>393</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t="s">
        <v>395</v>
      </c>
      <c r="C34" s="1018"/>
      <c r="D34" s="1018"/>
      <c r="E34" s="1018"/>
      <c r="F34" s="1018"/>
      <c r="G34" s="1018"/>
      <c r="H34" s="1018"/>
      <c r="I34" s="1018"/>
      <c r="J34" s="1018"/>
      <c r="K34" s="1018"/>
      <c r="L34" s="1018"/>
      <c r="M34" s="1018"/>
      <c r="N34" s="1018"/>
      <c r="O34" s="1018"/>
      <c r="P34" s="1019"/>
      <c r="Q34" s="1025">
        <v>2341</v>
      </c>
      <c r="R34" s="1026"/>
      <c r="S34" s="1026"/>
      <c r="T34" s="1026"/>
      <c r="U34" s="1026"/>
      <c r="V34" s="1026">
        <v>2037</v>
      </c>
      <c r="W34" s="1026"/>
      <c r="X34" s="1026"/>
      <c r="Y34" s="1026"/>
      <c r="Z34" s="1026"/>
      <c r="AA34" s="1026">
        <v>305</v>
      </c>
      <c r="AB34" s="1026"/>
      <c r="AC34" s="1026"/>
      <c r="AD34" s="1026"/>
      <c r="AE34" s="1027"/>
      <c r="AF34" s="1022">
        <v>409</v>
      </c>
      <c r="AG34" s="1023"/>
      <c r="AH34" s="1023"/>
      <c r="AI34" s="1023"/>
      <c r="AJ34" s="1024"/>
      <c r="AK34" s="967">
        <v>1188</v>
      </c>
      <c r="AL34" s="958"/>
      <c r="AM34" s="958"/>
      <c r="AN34" s="958"/>
      <c r="AO34" s="958"/>
      <c r="AP34" s="958">
        <v>13856</v>
      </c>
      <c r="AQ34" s="958"/>
      <c r="AR34" s="958"/>
      <c r="AS34" s="958"/>
      <c r="AT34" s="958"/>
      <c r="AU34" s="958">
        <v>10891</v>
      </c>
      <c r="AV34" s="958"/>
      <c r="AW34" s="958"/>
      <c r="AX34" s="958"/>
      <c r="AY34" s="958"/>
      <c r="AZ34" s="1028" t="s">
        <v>561</v>
      </c>
      <c r="BA34" s="1028"/>
      <c r="BB34" s="1028"/>
      <c r="BC34" s="1028"/>
      <c r="BD34" s="1028"/>
      <c r="BE34" s="959" t="s">
        <v>393</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t="s">
        <v>396</v>
      </c>
      <c r="C35" s="1018"/>
      <c r="D35" s="1018"/>
      <c r="E35" s="1018"/>
      <c r="F35" s="1018"/>
      <c r="G35" s="1018"/>
      <c r="H35" s="1018"/>
      <c r="I35" s="1018"/>
      <c r="J35" s="1018"/>
      <c r="K35" s="1018"/>
      <c r="L35" s="1018"/>
      <c r="M35" s="1018"/>
      <c r="N35" s="1018"/>
      <c r="O35" s="1018"/>
      <c r="P35" s="1019"/>
      <c r="Q35" s="1025">
        <v>5</v>
      </c>
      <c r="R35" s="1026"/>
      <c r="S35" s="1026"/>
      <c r="T35" s="1026"/>
      <c r="U35" s="1026"/>
      <c r="V35" s="1026">
        <v>5</v>
      </c>
      <c r="W35" s="1026"/>
      <c r="X35" s="1026"/>
      <c r="Y35" s="1026"/>
      <c r="Z35" s="1026"/>
      <c r="AA35" s="1026">
        <v>0</v>
      </c>
      <c r="AB35" s="1026"/>
      <c r="AC35" s="1026"/>
      <c r="AD35" s="1026"/>
      <c r="AE35" s="1027"/>
      <c r="AF35" s="1022">
        <v>0</v>
      </c>
      <c r="AG35" s="1023"/>
      <c r="AH35" s="1023"/>
      <c r="AI35" s="1023"/>
      <c r="AJ35" s="1024"/>
      <c r="AK35" s="967">
        <v>1</v>
      </c>
      <c r="AL35" s="958"/>
      <c r="AM35" s="958"/>
      <c r="AN35" s="958"/>
      <c r="AO35" s="958"/>
      <c r="AP35" s="958">
        <v>0</v>
      </c>
      <c r="AQ35" s="958"/>
      <c r="AR35" s="958"/>
      <c r="AS35" s="958"/>
      <c r="AT35" s="958"/>
      <c r="AU35" s="958" t="s">
        <v>561</v>
      </c>
      <c r="AV35" s="958"/>
      <c r="AW35" s="958"/>
      <c r="AX35" s="958"/>
      <c r="AY35" s="958"/>
      <c r="AZ35" s="1028" t="s">
        <v>561</v>
      </c>
      <c r="BA35" s="1028"/>
      <c r="BB35" s="1028"/>
      <c r="BC35" s="1028"/>
      <c r="BD35" s="1028"/>
      <c r="BE35" s="959" t="s">
        <v>393</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377</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1656</v>
      </c>
      <c r="AG63" s="946"/>
      <c r="AH63" s="946"/>
      <c r="AI63" s="946"/>
      <c r="AJ63" s="1009"/>
      <c r="AK63" s="1010"/>
      <c r="AL63" s="950"/>
      <c r="AM63" s="950"/>
      <c r="AN63" s="950"/>
      <c r="AO63" s="950"/>
      <c r="AP63" s="946">
        <v>15792</v>
      </c>
      <c r="AQ63" s="946"/>
      <c r="AR63" s="946"/>
      <c r="AS63" s="946"/>
      <c r="AT63" s="946"/>
      <c r="AU63" s="946">
        <v>11492</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400</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401</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547</v>
      </c>
      <c r="C68" s="973"/>
      <c r="D68" s="973"/>
      <c r="E68" s="973"/>
      <c r="F68" s="973"/>
      <c r="G68" s="973"/>
      <c r="H68" s="973"/>
      <c r="I68" s="973"/>
      <c r="J68" s="973"/>
      <c r="K68" s="973"/>
      <c r="L68" s="973"/>
      <c r="M68" s="973"/>
      <c r="N68" s="973"/>
      <c r="O68" s="973"/>
      <c r="P68" s="974"/>
      <c r="Q68" s="975">
        <v>275</v>
      </c>
      <c r="R68" s="969"/>
      <c r="S68" s="969"/>
      <c r="T68" s="969"/>
      <c r="U68" s="969"/>
      <c r="V68" s="969">
        <v>263</v>
      </c>
      <c r="W68" s="969"/>
      <c r="X68" s="969"/>
      <c r="Y68" s="969"/>
      <c r="Z68" s="969"/>
      <c r="AA68" s="969">
        <v>12</v>
      </c>
      <c r="AB68" s="969"/>
      <c r="AC68" s="969"/>
      <c r="AD68" s="969"/>
      <c r="AE68" s="969"/>
      <c r="AF68" s="969">
        <v>12</v>
      </c>
      <c r="AG68" s="969"/>
      <c r="AH68" s="969"/>
      <c r="AI68" s="969"/>
      <c r="AJ68" s="969"/>
      <c r="AK68" s="969">
        <v>20</v>
      </c>
      <c r="AL68" s="969"/>
      <c r="AM68" s="969"/>
      <c r="AN68" s="969"/>
      <c r="AO68" s="969"/>
      <c r="AP68" s="969">
        <v>6</v>
      </c>
      <c r="AQ68" s="969"/>
      <c r="AR68" s="969"/>
      <c r="AS68" s="969"/>
      <c r="AT68" s="969"/>
      <c r="AU68" s="969">
        <v>0</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548</v>
      </c>
      <c r="C69" s="962"/>
      <c r="D69" s="962"/>
      <c r="E69" s="962"/>
      <c r="F69" s="962"/>
      <c r="G69" s="962"/>
      <c r="H69" s="962"/>
      <c r="I69" s="962"/>
      <c r="J69" s="962"/>
      <c r="K69" s="962"/>
      <c r="L69" s="962"/>
      <c r="M69" s="962"/>
      <c r="N69" s="962"/>
      <c r="O69" s="962"/>
      <c r="P69" s="963"/>
      <c r="Q69" s="964">
        <v>90</v>
      </c>
      <c r="R69" s="958"/>
      <c r="S69" s="958"/>
      <c r="T69" s="958"/>
      <c r="U69" s="958"/>
      <c r="V69" s="958">
        <v>88</v>
      </c>
      <c r="W69" s="958"/>
      <c r="X69" s="958"/>
      <c r="Y69" s="958"/>
      <c r="Z69" s="958"/>
      <c r="AA69" s="958">
        <v>1</v>
      </c>
      <c r="AB69" s="958"/>
      <c r="AC69" s="958"/>
      <c r="AD69" s="958"/>
      <c r="AE69" s="958"/>
      <c r="AF69" s="958">
        <v>1</v>
      </c>
      <c r="AG69" s="958"/>
      <c r="AH69" s="958"/>
      <c r="AI69" s="958"/>
      <c r="AJ69" s="958"/>
      <c r="AK69" s="958" t="s">
        <v>561</v>
      </c>
      <c r="AL69" s="958"/>
      <c r="AM69" s="958"/>
      <c r="AN69" s="958"/>
      <c r="AO69" s="958"/>
      <c r="AP69" s="958" t="s">
        <v>561</v>
      </c>
      <c r="AQ69" s="958"/>
      <c r="AR69" s="958"/>
      <c r="AS69" s="958"/>
      <c r="AT69" s="958"/>
      <c r="AU69" s="958" t="s">
        <v>561</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549</v>
      </c>
      <c r="C70" s="962"/>
      <c r="D70" s="962"/>
      <c r="E70" s="962"/>
      <c r="F70" s="962"/>
      <c r="G70" s="962"/>
      <c r="H70" s="962"/>
      <c r="I70" s="962"/>
      <c r="J70" s="962"/>
      <c r="K70" s="962"/>
      <c r="L70" s="962"/>
      <c r="M70" s="962"/>
      <c r="N70" s="962"/>
      <c r="O70" s="962"/>
      <c r="P70" s="963"/>
      <c r="Q70" s="964">
        <v>7985</v>
      </c>
      <c r="R70" s="958"/>
      <c r="S70" s="958"/>
      <c r="T70" s="958"/>
      <c r="U70" s="958"/>
      <c r="V70" s="958">
        <v>7978</v>
      </c>
      <c r="W70" s="958"/>
      <c r="X70" s="958"/>
      <c r="Y70" s="958"/>
      <c r="Z70" s="958"/>
      <c r="AA70" s="958">
        <v>7</v>
      </c>
      <c r="AB70" s="958"/>
      <c r="AC70" s="958"/>
      <c r="AD70" s="958"/>
      <c r="AE70" s="958"/>
      <c r="AF70" s="958">
        <v>7</v>
      </c>
      <c r="AG70" s="958"/>
      <c r="AH70" s="958"/>
      <c r="AI70" s="958"/>
      <c r="AJ70" s="958"/>
      <c r="AK70" s="958" t="s">
        <v>561</v>
      </c>
      <c r="AL70" s="958"/>
      <c r="AM70" s="958"/>
      <c r="AN70" s="958"/>
      <c r="AO70" s="958"/>
      <c r="AP70" s="958" t="s">
        <v>561</v>
      </c>
      <c r="AQ70" s="958"/>
      <c r="AR70" s="958"/>
      <c r="AS70" s="958"/>
      <c r="AT70" s="958"/>
      <c r="AU70" s="958" t="s">
        <v>561</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550</v>
      </c>
      <c r="C71" s="962"/>
      <c r="D71" s="962"/>
      <c r="E71" s="962"/>
      <c r="F71" s="962"/>
      <c r="G71" s="962"/>
      <c r="H71" s="962"/>
      <c r="I71" s="962"/>
      <c r="J71" s="962"/>
      <c r="K71" s="962"/>
      <c r="L71" s="962"/>
      <c r="M71" s="962"/>
      <c r="N71" s="962"/>
      <c r="O71" s="962"/>
      <c r="P71" s="963"/>
      <c r="Q71" s="964">
        <v>196</v>
      </c>
      <c r="R71" s="958"/>
      <c r="S71" s="958"/>
      <c r="T71" s="958"/>
      <c r="U71" s="958"/>
      <c r="V71" s="958">
        <v>196</v>
      </c>
      <c r="W71" s="958"/>
      <c r="X71" s="958"/>
      <c r="Y71" s="958"/>
      <c r="Z71" s="958"/>
      <c r="AA71" s="958" t="s">
        <v>561</v>
      </c>
      <c r="AB71" s="958"/>
      <c r="AC71" s="958"/>
      <c r="AD71" s="958"/>
      <c r="AE71" s="958"/>
      <c r="AF71" s="958" t="s">
        <v>561</v>
      </c>
      <c r="AG71" s="958"/>
      <c r="AH71" s="958"/>
      <c r="AI71" s="958"/>
      <c r="AJ71" s="958"/>
      <c r="AK71" s="958" t="s">
        <v>561</v>
      </c>
      <c r="AL71" s="958"/>
      <c r="AM71" s="958"/>
      <c r="AN71" s="958"/>
      <c r="AO71" s="958"/>
      <c r="AP71" s="958" t="s">
        <v>561</v>
      </c>
      <c r="AQ71" s="958"/>
      <c r="AR71" s="958"/>
      <c r="AS71" s="958"/>
      <c r="AT71" s="958"/>
      <c r="AU71" s="958" t="s">
        <v>561</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551</v>
      </c>
      <c r="C72" s="962"/>
      <c r="D72" s="962"/>
      <c r="E72" s="962"/>
      <c r="F72" s="962"/>
      <c r="G72" s="962"/>
      <c r="H72" s="962"/>
      <c r="I72" s="962"/>
      <c r="J72" s="962"/>
      <c r="K72" s="962"/>
      <c r="L72" s="962"/>
      <c r="M72" s="962"/>
      <c r="N72" s="962"/>
      <c r="O72" s="962"/>
      <c r="P72" s="963"/>
      <c r="Q72" s="964">
        <v>4605</v>
      </c>
      <c r="R72" s="958"/>
      <c r="S72" s="958"/>
      <c r="T72" s="958"/>
      <c r="U72" s="958"/>
      <c r="V72" s="958">
        <v>3961</v>
      </c>
      <c r="W72" s="958"/>
      <c r="X72" s="958"/>
      <c r="Y72" s="958"/>
      <c r="Z72" s="958"/>
      <c r="AA72" s="958">
        <v>644</v>
      </c>
      <c r="AB72" s="958"/>
      <c r="AC72" s="958"/>
      <c r="AD72" s="958"/>
      <c r="AE72" s="958"/>
      <c r="AF72" s="958">
        <v>2292</v>
      </c>
      <c r="AG72" s="958"/>
      <c r="AH72" s="958"/>
      <c r="AI72" s="958"/>
      <c r="AJ72" s="958"/>
      <c r="AK72" s="958">
        <v>453</v>
      </c>
      <c r="AL72" s="958"/>
      <c r="AM72" s="958"/>
      <c r="AN72" s="958"/>
      <c r="AO72" s="958"/>
      <c r="AP72" s="958">
        <v>5271</v>
      </c>
      <c r="AQ72" s="958"/>
      <c r="AR72" s="958"/>
      <c r="AS72" s="958"/>
      <c r="AT72" s="958"/>
      <c r="AU72" s="958" t="s">
        <v>561</v>
      </c>
      <c r="AV72" s="958"/>
      <c r="AW72" s="958"/>
      <c r="AX72" s="958"/>
      <c r="AY72" s="958"/>
      <c r="AZ72" s="959" t="s">
        <v>570</v>
      </c>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552</v>
      </c>
      <c r="C73" s="962"/>
      <c r="D73" s="962"/>
      <c r="E73" s="962"/>
      <c r="F73" s="962"/>
      <c r="G73" s="962"/>
      <c r="H73" s="962"/>
      <c r="I73" s="962"/>
      <c r="J73" s="962"/>
      <c r="K73" s="962"/>
      <c r="L73" s="962"/>
      <c r="M73" s="962"/>
      <c r="N73" s="962"/>
      <c r="O73" s="962"/>
      <c r="P73" s="963"/>
      <c r="Q73" s="964">
        <v>154</v>
      </c>
      <c r="R73" s="958"/>
      <c r="S73" s="958"/>
      <c r="T73" s="958"/>
      <c r="U73" s="958"/>
      <c r="V73" s="958">
        <v>149</v>
      </c>
      <c r="W73" s="958"/>
      <c r="X73" s="958"/>
      <c r="Y73" s="958"/>
      <c r="Z73" s="958"/>
      <c r="AA73" s="958">
        <v>5</v>
      </c>
      <c r="AB73" s="958"/>
      <c r="AC73" s="958"/>
      <c r="AD73" s="958"/>
      <c r="AE73" s="958"/>
      <c r="AF73" s="958">
        <v>5</v>
      </c>
      <c r="AG73" s="958"/>
      <c r="AH73" s="958"/>
      <c r="AI73" s="958"/>
      <c r="AJ73" s="958"/>
      <c r="AK73" s="958">
        <v>1</v>
      </c>
      <c r="AL73" s="958"/>
      <c r="AM73" s="958"/>
      <c r="AN73" s="958"/>
      <c r="AO73" s="958"/>
      <c r="AP73" s="958" t="s">
        <v>561</v>
      </c>
      <c r="AQ73" s="958"/>
      <c r="AR73" s="958"/>
      <c r="AS73" s="958"/>
      <c r="AT73" s="958"/>
      <c r="AU73" s="958" t="s">
        <v>561</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553</v>
      </c>
      <c r="C74" s="962"/>
      <c r="D74" s="962"/>
      <c r="E74" s="962"/>
      <c r="F74" s="962"/>
      <c r="G74" s="962"/>
      <c r="H74" s="962"/>
      <c r="I74" s="962"/>
      <c r="J74" s="962"/>
      <c r="K74" s="962"/>
      <c r="L74" s="962"/>
      <c r="M74" s="962"/>
      <c r="N74" s="962"/>
      <c r="O74" s="962"/>
      <c r="P74" s="963"/>
      <c r="Q74" s="964">
        <v>1313</v>
      </c>
      <c r="R74" s="958"/>
      <c r="S74" s="958"/>
      <c r="T74" s="958"/>
      <c r="U74" s="958"/>
      <c r="V74" s="958">
        <v>1279</v>
      </c>
      <c r="W74" s="958"/>
      <c r="X74" s="958"/>
      <c r="Y74" s="958"/>
      <c r="Z74" s="958"/>
      <c r="AA74" s="958">
        <v>34</v>
      </c>
      <c r="AB74" s="958"/>
      <c r="AC74" s="958"/>
      <c r="AD74" s="958"/>
      <c r="AE74" s="958"/>
      <c r="AF74" s="958">
        <v>34</v>
      </c>
      <c r="AG74" s="958"/>
      <c r="AH74" s="958"/>
      <c r="AI74" s="958"/>
      <c r="AJ74" s="958"/>
      <c r="AK74" s="958" t="s">
        <v>561</v>
      </c>
      <c r="AL74" s="958"/>
      <c r="AM74" s="958"/>
      <c r="AN74" s="958"/>
      <c r="AO74" s="958"/>
      <c r="AP74" s="958">
        <v>380</v>
      </c>
      <c r="AQ74" s="958"/>
      <c r="AR74" s="958"/>
      <c r="AS74" s="958"/>
      <c r="AT74" s="958"/>
      <c r="AU74" s="958">
        <v>217</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554</v>
      </c>
      <c r="C75" s="962"/>
      <c r="D75" s="962"/>
      <c r="E75" s="962"/>
      <c r="F75" s="962"/>
      <c r="G75" s="962"/>
      <c r="H75" s="962"/>
      <c r="I75" s="962"/>
      <c r="J75" s="962"/>
      <c r="K75" s="962"/>
      <c r="L75" s="962"/>
      <c r="M75" s="962"/>
      <c r="N75" s="962"/>
      <c r="O75" s="962"/>
      <c r="P75" s="963"/>
      <c r="Q75" s="965">
        <v>1797</v>
      </c>
      <c r="R75" s="966"/>
      <c r="S75" s="966"/>
      <c r="T75" s="966"/>
      <c r="U75" s="967"/>
      <c r="V75" s="968">
        <v>1678</v>
      </c>
      <c r="W75" s="966"/>
      <c r="X75" s="966"/>
      <c r="Y75" s="966"/>
      <c r="Z75" s="967"/>
      <c r="AA75" s="968">
        <v>119</v>
      </c>
      <c r="AB75" s="966"/>
      <c r="AC75" s="966"/>
      <c r="AD75" s="966"/>
      <c r="AE75" s="967"/>
      <c r="AF75" s="968">
        <v>119</v>
      </c>
      <c r="AG75" s="966"/>
      <c r="AH75" s="966"/>
      <c r="AI75" s="966"/>
      <c r="AJ75" s="967"/>
      <c r="AK75" s="968">
        <v>116</v>
      </c>
      <c r="AL75" s="966"/>
      <c r="AM75" s="966"/>
      <c r="AN75" s="966"/>
      <c r="AO75" s="967"/>
      <c r="AP75" s="968">
        <v>756</v>
      </c>
      <c r="AQ75" s="966"/>
      <c r="AR75" s="966"/>
      <c r="AS75" s="966"/>
      <c r="AT75" s="967"/>
      <c r="AU75" s="968">
        <v>380</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555</v>
      </c>
      <c r="C76" s="962"/>
      <c r="D76" s="962"/>
      <c r="E76" s="962"/>
      <c r="F76" s="962"/>
      <c r="G76" s="962"/>
      <c r="H76" s="962"/>
      <c r="I76" s="962"/>
      <c r="J76" s="962"/>
      <c r="K76" s="962"/>
      <c r="L76" s="962"/>
      <c r="M76" s="962"/>
      <c r="N76" s="962"/>
      <c r="O76" s="962"/>
      <c r="P76" s="963"/>
      <c r="Q76" s="965">
        <v>257</v>
      </c>
      <c r="R76" s="966"/>
      <c r="S76" s="966"/>
      <c r="T76" s="966"/>
      <c r="U76" s="967"/>
      <c r="V76" s="968">
        <v>256</v>
      </c>
      <c r="W76" s="966"/>
      <c r="X76" s="966"/>
      <c r="Y76" s="966"/>
      <c r="Z76" s="967"/>
      <c r="AA76" s="968">
        <v>1</v>
      </c>
      <c r="AB76" s="966"/>
      <c r="AC76" s="966"/>
      <c r="AD76" s="966"/>
      <c r="AE76" s="967"/>
      <c r="AF76" s="968">
        <v>1</v>
      </c>
      <c r="AG76" s="966"/>
      <c r="AH76" s="966"/>
      <c r="AI76" s="966"/>
      <c r="AJ76" s="967"/>
      <c r="AK76" s="968">
        <v>57</v>
      </c>
      <c r="AL76" s="966"/>
      <c r="AM76" s="966"/>
      <c r="AN76" s="966"/>
      <c r="AO76" s="967"/>
      <c r="AP76" s="968" t="s">
        <v>561</v>
      </c>
      <c r="AQ76" s="966"/>
      <c r="AR76" s="966"/>
      <c r="AS76" s="966"/>
      <c r="AT76" s="967"/>
      <c r="AU76" s="968" t="s">
        <v>561</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t="s">
        <v>562</v>
      </c>
      <c r="C77" s="962"/>
      <c r="D77" s="962"/>
      <c r="E77" s="962"/>
      <c r="F77" s="962"/>
      <c r="G77" s="962"/>
      <c r="H77" s="962"/>
      <c r="I77" s="962"/>
      <c r="J77" s="962"/>
      <c r="K77" s="962"/>
      <c r="L77" s="962"/>
      <c r="M77" s="962"/>
      <c r="N77" s="962"/>
      <c r="O77" s="962"/>
      <c r="P77" s="963"/>
      <c r="Q77" s="965">
        <v>73</v>
      </c>
      <c r="R77" s="966"/>
      <c r="S77" s="966"/>
      <c r="T77" s="966"/>
      <c r="U77" s="967"/>
      <c r="V77" s="968">
        <v>73</v>
      </c>
      <c r="W77" s="966"/>
      <c r="X77" s="966"/>
      <c r="Y77" s="966"/>
      <c r="Z77" s="967"/>
      <c r="AA77" s="968" t="s">
        <v>561</v>
      </c>
      <c r="AB77" s="966"/>
      <c r="AC77" s="966"/>
      <c r="AD77" s="966"/>
      <c r="AE77" s="967"/>
      <c r="AF77" s="968" t="s">
        <v>561</v>
      </c>
      <c r="AG77" s="966"/>
      <c r="AH77" s="966"/>
      <c r="AI77" s="966"/>
      <c r="AJ77" s="967"/>
      <c r="AK77" s="968" t="s">
        <v>561</v>
      </c>
      <c r="AL77" s="966"/>
      <c r="AM77" s="966"/>
      <c r="AN77" s="966"/>
      <c r="AO77" s="967"/>
      <c r="AP77" s="968" t="s">
        <v>561</v>
      </c>
      <c r="AQ77" s="966"/>
      <c r="AR77" s="966"/>
      <c r="AS77" s="966"/>
      <c r="AT77" s="967"/>
      <c r="AU77" s="968" t="s">
        <v>561</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t="s">
        <v>556</v>
      </c>
      <c r="C78" s="962"/>
      <c r="D78" s="962"/>
      <c r="E78" s="962"/>
      <c r="F78" s="962"/>
      <c r="G78" s="962"/>
      <c r="H78" s="962"/>
      <c r="I78" s="962"/>
      <c r="J78" s="962"/>
      <c r="K78" s="962"/>
      <c r="L78" s="962"/>
      <c r="M78" s="962"/>
      <c r="N78" s="962"/>
      <c r="O78" s="962"/>
      <c r="P78" s="963"/>
      <c r="Q78" s="964">
        <v>295</v>
      </c>
      <c r="R78" s="958"/>
      <c r="S78" s="958"/>
      <c r="T78" s="958"/>
      <c r="U78" s="958"/>
      <c r="V78" s="958">
        <v>258</v>
      </c>
      <c r="W78" s="958"/>
      <c r="X78" s="958"/>
      <c r="Y78" s="958"/>
      <c r="Z78" s="958"/>
      <c r="AA78" s="958">
        <v>37</v>
      </c>
      <c r="AB78" s="958"/>
      <c r="AC78" s="958"/>
      <c r="AD78" s="958"/>
      <c r="AE78" s="958"/>
      <c r="AF78" s="958">
        <v>37</v>
      </c>
      <c r="AG78" s="958"/>
      <c r="AH78" s="958"/>
      <c r="AI78" s="958"/>
      <c r="AJ78" s="958"/>
      <c r="AK78" s="958" t="s">
        <v>561</v>
      </c>
      <c r="AL78" s="958"/>
      <c r="AM78" s="958"/>
      <c r="AN78" s="958"/>
      <c r="AO78" s="958"/>
      <c r="AP78" s="958" t="s">
        <v>561</v>
      </c>
      <c r="AQ78" s="958"/>
      <c r="AR78" s="958"/>
      <c r="AS78" s="958"/>
      <c r="AT78" s="958"/>
      <c r="AU78" s="958" t="s">
        <v>561</v>
      </c>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t="s">
        <v>569</v>
      </c>
      <c r="C79" s="962"/>
      <c r="D79" s="962"/>
      <c r="E79" s="962"/>
      <c r="F79" s="962"/>
      <c r="G79" s="962"/>
      <c r="H79" s="962"/>
      <c r="I79" s="962"/>
      <c r="J79" s="962"/>
      <c r="K79" s="962"/>
      <c r="L79" s="962"/>
      <c r="M79" s="962"/>
      <c r="N79" s="962"/>
      <c r="O79" s="962"/>
      <c r="P79" s="963"/>
      <c r="Q79" s="964">
        <v>881857</v>
      </c>
      <c r="R79" s="958"/>
      <c r="S79" s="958"/>
      <c r="T79" s="958"/>
      <c r="U79" s="958"/>
      <c r="V79" s="958">
        <v>868577</v>
      </c>
      <c r="W79" s="958"/>
      <c r="X79" s="958"/>
      <c r="Y79" s="958"/>
      <c r="Z79" s="958"/>
      <c r="AA79" s="958">
        <v>13281</v>
      </c>
      <c r="AB79" s="958"/>
      <c r="AC79" s="958"/>
      <c r="AD79" s="958"/>
      <c r="AE79" s="958"/>
      <c r="AF79" s="958">
        <v>13281</v>
      </c>
      <c r="AG79" s="958"/>
      <c r="AH79" s="958"/>
      <c r="AI79" s="958"/>
      <c r="AJ79" s="958"/>
      <c r="AK79" s="958" t="s">
        <v>561</v>
      </c>
      <c r="AL79" s="958"/>
      <c r="AM79" s="958"/>
      <c r="AN79" s="958"/>
      <c r="AO79" s="958"/>
      <c r="AP79" s="958" t="s">
        <v>561</v>
      </c>
      <c r="AQ79" s="958"/>
      <c r="AR79" s="958"/>
      <c r="AS79" s="958"/>
      <c r="AT79" s="958"/>
      <c r="AU79" s="958" t="s">
        <v>561</v>
      </c>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377</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15789</v>
      </c>
      <c r="AG88" s="946"/>
      <c r="AH88" s="946"/>
      <c r="AI88" s="946"/>
      <c r="AJ88" s="946"/>
      <c r="AK88" s="950"/>
      <c r="AL88" s="950"/>
      <c r="AM88" s="950"/>
      <c r="AN88" s="950"/>
      <c r="AO88" s="950"/>
      <c r="AP88" s="946">
        <v>6413</v>
      </c>
      <c r="AQ88" s="946"/>
      <c r="AR88" s="946"/>
      <c r="AS88" s="946"/>
      <c r="AT88" s="946"/>
      <c r="AU88" s="946">
        <v>597</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1114</v>
      </c>
      <c r="CS102" s="940"/>
      <c r="CT102" s="940"/>
      <c r="CU102" s="940"/>
      <c r="CV102" s="941"/>
      <c r="CW102" s="939">
        <v>20</v>
      </c>
      <c r="CX102" s="940"/>
      <c r="CY102" s="940"/>
      <c r="CZ102" s="940"/>
      <c r="DA102" s="941"/>
      <c r="DB102" s="939">
        <v>101</v>
      </c>
      <c r="DC102" s="940"/>
      <c r="DD102" s="940"/>
      <c r="DE102" s="940"/>
      <c r="DF102" s="941"/>
      <c r="DG102" s="939" t="s">
        <v>561</v>
      </c>
      <c r="DH102" s="940"/>
      <c r="DI102" s="940"/>
      <c r="DJ102" s="940"/>
      <c r="DK102" s="941"/>
      <c r="DL102" s="939" t="s">
        <v>561</v>
      </c>
      <c r="DM102" s="940"/>
      <c r="DN102" s="940"/>
      <c r="DO102" s="940"/>
      <c r="DP102" s="941"/>
      <c r="DQ102" s="939" t="s">
        <v>561</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295</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295</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295</v>
      </c>
      <c r="DR109" s="883"/>
      <c r="DS109" s="883"/>
      <c r="DT109" s="883"/>
      <c r="DU109" s="884"/>
      <c r="DV109" s="885" t="s">
        <v>413</v>
      </c>
      <c r="DW109" s="883"/>
      <c r="DX109" s="883"/>
      <c r="DY109" s="883"/>
      <c r="DZ109" s="916"/>
    </row>
    <row r="110" spans="1:131" s="212" customFormat="1" ht="26.25" customHeight="1" x14ac:dyDescent="0.15">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3036369</v>
      </c>
      <c r="AB110" s="876"/>
      <c r="AC110" s="876"/>
      <c r="AD110" s="876"/>
      <c r="AE110" s="877"/>
      <c r="AF110" s="878">
        <v>3060672</v>
      </c>
      <c r="AG110" s="876"/>
      <c r="AH110" s="876"/>
      <c r="AI110" s="876"/>
      <c r="AJ110" s="877"/>
      <c r="AK110" s="878">
        <v>2980397</v>
      </c>
      <c r="AL110" s="876"/>
      <c r="AM110" s="876"/>
      <c r="AN110" s="876"/>
      <c r="AO110" s="877"/>
      <c r="AP110" s="879">
        <v>22.7</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28745639</v>
      </c>
      <c r="BR110" s="829"/>
      <c r="BS110" s="829"/>
      <c r="BT110" s="829"/>
      <c r="BU110" s="829"/>
      <c r="BV110" s="829">
        <v>30092865</v>
      </c>
      <c r="BW110" s="829"/>
      <c r="BX110" s="829"/>
      <c r="BY110" s="829"/>
      <c r="BZ110" s="829"/>
      <c r="CA110" s="829">
        <v>31672327</v>
      </c>
      <c r="CB110" s="829"/>
      <c r="CC110" s="829"/>
      <c r="CD110" s="829"/>
      <c r="CE110" s="829"/>
      <c r="CF110" s="853">
        <v>241.3</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11757926</v>
      </c>
      <c r="BR112" s="804"/>
      <c r="BS112" s="804"/>
      <c r="BT112" s="804"/>
      <c r="BU112" s="804"/>
      <c r="BV112" s="804">
        <v>11625939</v>
      </c>
      <c r="BW112" s="804"/>
      <c r="BX112" s="804"/>
      <c r="BY112" s="804"/>
      <c r="BZ112" s="804"/>
      <c r="CA112" s="804">
        <v>11492322</v>
      </c>
      <c r="CB112" s="804"/>
      <c r="CC112" s="804"/>
      <c r="CD112" s="804"/>
      <c r="CE112" s="804"/>
      <c r="CF112" s="862">
        <v>87.6</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987388</v>
      </c>
      <c r="AB113" s="906"/>
      <c r="AC113" s="906"/>
      <c r="AD113" s="906"/>
      <c r="AE113" s="907"/>
      <c r="AF113" s="908">
        <v>958405</v>
      </c>
      <c r="AG113" s="906"/>
      <c r="AH113" s="906"/>
      <c r="AI113" s="906"/>
      <c r="AJ113" s="907"/>
      <c r="AK113" s="908">
        <v>963075</v>
      </c>
      <c r="AL113" s="906"/>
      <c r="AM113" s="906"/>
      <c r="AN113" s="906"/>
      <c r="AO113" s="907"/>
      <c r="AP113" s="909">
        <v>7.3</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847292</v>
      </c>
      <c r="BR113" s="804"/>
      <c r="BS113" s="804"/>
      <c r="BT113" s="804"/>
      <c r="BU113" s="804"/>
      <c r="BV113" s="804">
        <v>763714</v>
      </c>
      <c r="BW113" s="804"/>
      <c r="BX113" s="804"/>
      <c r="BY113" s="804"/>
      <c r="BZ113" s="804"/>
      <c r="CA113" s="804">
        <v>597707</v>
      </c>
      <c r="CB113" s="804"/>
      <c r="CC113" s="804"/>
      <c r="CD113" s="804"/>
      <c r="CE113" s="804"/>
      <c r="CF113" s="862">
        <v>4.5999999999999996</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1022</v>
      </c>
      <c r="AB114" s="767"/>
      <c r="AC114" s="767"/>
      <c r="AD114" s="767"/>
      <c r="AE114" s="768"/>
      <c r="AF114" s="769">
        <v>1137</v>
      </c>
      <c r="AG114" s="767"/>
      <c r="AH114" s="767"/>
      <c r="AI114" s="767"/>
      <c r="AJ114" s="768"/>
      <c r="AK114" s="769">
        <v>1026</v>
      </c>
      <c r="AL114" s="767"/>
      <c r="AM114" s="767"/>
      <c r="AN114" s="767"/>
      <c r="AO114" s="768"/>
      <c r="AP114" s="811">
        <v>0</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2364077</v>
      </c>
      <c r="BR114" s="804"/>
      <c r="BS114" s="804"/>
      <c r="BT114" s="804"/>
      <c r="BU114" s="804"/>
      <c r="BV114" s="804">
        <v>2155293</v>
      </c>
      <c r="BW114" s="804"/>
      <c r="BX114" s="804"/>
      <c r="BY114" s="804"/>
      <c r="BZ114" s="804"/>
      <c r="CA114" s="804">
        <v>2065964</v>
      </c>
      <c r="CB114" s="804"/>
      <c r="CC114" s="804"/>
      <c r="CD114" s="804"/>
      <c r="CE114" s="804"/>
      <c r="CF114" s="862">
        <v>15.7</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192723</v>
      </c>
      <c r="AB115" s="906"/>
      <c r="AC115" s="906"/>
      <c r="AD115" s="906"/>
      <c r="AE115" s="907"/>
      <c r="AF115" s="908">
        <v>183541</v>
      </c>
      <c r="AG115" s="906"/>
      <c r="AH115" s="906"/>
      <c r="AI115" s="906"/>
      <c r="AJ115" s="907"/>
      <c r="AK115" s="908">
        <v>173560</v>
      </c>
      <c r="AL115" s="906"/>
      <c r="AM115" s="906"/>
      <c r="AN115" s="906"/>
      <c r="AO115" s="907"/>
      <c r="AP115" s="909">
        <v>1.3</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v>340</v>
      </c>
      <c r="AG116" s="767"/>
      <c r="AH116" s="767"/>
      <c r="AI116" s="767"/>
      <c r="AJ116" s="768"/>
      <c r="AK116" s="769">
        <v>66</v>
      </c>
      <c r="AL116" s="767"/>
      <c r="AM116" s="767"/>
      <c r="AN116" s="767"/>
      <c r="AO116" s="768"/>
      <c r="AP116" s="811">
        <v>0</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4217502</v>
      </c>
      <c r="AB117" s="890"/>
      <c r="AC117" s="890"/>
      <c r="AD117" s="890"/>
      <c r="AE117" s="891"/>
      <c r="AF117" s="892">
        <v>4204095</v>
      </c>
      <c r="AG117" s="890"/>
      <c r="AH117" s="890"/>
      <c r="AI117" s="890"/>
      <c r="AJ117" s="891"/>
      <c r="AK117" s="892">
        <v>4118124</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295</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64" t="s">
        <v>443</v>
      </c>
      <c r="BP119" s="865"/>
      <c r="BQ119" s="866">
        <v>43714934</v>
      </c>
      <c r="BR119" s="832"/>
      <c r="BS119" s="832"/>
      <c r="BT119" s="832"/>
      <c r="BU119" s="832"/>
      <c r="BV119" s="832">
        <v>44637811</v>
      </c>
      <c r="BW119" s="832"/>
      <c r="BX119" s="832"/>
      <c r="BY119" s="832"/>
      <c r="BZ119" s="832"/>
      <c r="CA119" s="832">
        <v>45828320</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17217929</v>
      </c>
      <c r="BR120" s="829"/>
      <c r="BS120" s="829"/>
      <c r="BT120" s="829"/>
      <c r="BU120" s="829"/>
      <c r="BV120" s="829">
        <v>16333732</v>
      </c>
      <c r="BW120" s="829"/>
      <c r="BX120" s="829"/>
      <c r="BY120" s="829"/>
      <c r="BZ120" s="829"/>
      <c r="CA120" s="829">
        <v>15400955</v>
      </c>
      <c r="CB120" s="829"/>
      <c r="CC120" s="829"/>
      <c r="CD120" s="829"/>
      <c r="CE120" s="829"/>
      <c r="CF120" s="853">
        <v>117.4</v>
      </c>
      <c r="CG120" s="854"/>
      <c r="CH120" s="854"/>
      <c r="CI120" s="854"/>
      <c r="CJ120" s="854"/>
      <c r="CK120" s="855" t="s">
        <v>447</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10986350</v>
      </c>
      <c r="DH120" s="829"/>
      <c r="DI120" s="829"/>
      <c r="DJ120" s="829"/>
      <c r="DK120" s="829"/>
      <c r="DL120" s="829">
        <v>10952030</v>
      </c>
      <c r="DM120" s="829"/>
      <c r="DN120" s="829"/>
      <c r="DO120" s="829"/>
      <c r="DP120" s="829"/>
      <c r="DQ120" s="829">
        <v>10890883</v>
      </c>
      <c r="DR120" s="829"/>
      <c r="DS120" s="829"/>
      <c r="DT120" s="829"/>
      <c r="DU120" s="829"/>
      <c r="DV120" s="830">
        <v>83</v>
      </c>
      <c r="DW120" s="830"/>
      <c r="DX120" s="830"/>
      <c r="DY120" s="830"/>
      <c r="DZ120" s="831"/>
    </row>
    <row r="121" spans="1:130" s="212" customFormat="1" ht="26.25" customHeight="1" x14ac:dyDescent="0.15">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267838</v>
      </c>
      <c r="BR121" s="804"/>
      <c r="BS121" s="804"/>
      <c r="BT121" s="804"/>
      <c r="BU121" s="804"/>
      <c r="BV121" s="804">
        <v>239588</v>
      </c>
      <c r="BW121" s="804"/>
      <c r="BX121" s="804"/>
      <c r="BY121" s="804"/>
      <c r="BZ121" s="804"/>
      <c r="CA121" s="804">
        <v>211976</v>
      </c>
      <c r="CB121" s="804"/>
      <c r="CC121" s="804"/>
      <c r="CD121" s="804"/>
      <c r="CE121" s="804"/>
      <c r="CF121" s="862">
        <v>1.6</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771576</v>
      </c>
      <c r="DH121" s="804"/>
      <c r="DI121" s="804"/>
      <c r="DJ121" s="804"/>
      <c r="DK121" s="804"/>
      <c r="DL121" s="804">
        <v>673909</v>
      </c>
      <c r="DM121" s="804"/>
      <c r="DN121" s="804"/>
      <c r="DO121" s="804"/>
      <c r="DP121" s="804"/>
      <c r="DQ121" s="804">
        <v>601439</v>
      </c>
      <c r="DR121" s="804"/>
      <c r="DS121" s="804"/>
      <c r="DT121" s="804"/>
      <c r="DU121" s="804"/>
      <c r="DV121" s="781">
        <v>4.5999999999999996</v>
      </c>
      <c r="DW121" s="781"/>
      <c r="DX121" s="781"/>
      <c r="DY121" s="781"/>
      <c r="DZ121" s="782"/>
    </row>
    <row r="122" spans="1:130" s="212" customFormat="1" ht="26.25" customHeight="1" x14ac:dyDescent="0.15">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33034586</v>
      </c>
      <c r="BR122" s="832"/>
      <c r="BS122" s="832"/>
      <c r="BT122" s="832"/>
      <c r="BU122" s="832"/>
      <c r="BV122" s="832">
        <v>33603394</v>
      </c>
      <c r="BW122" s="832"/>
      <c r="BX122" s="832"/>
      <c r="BY122" s="832"/>
      <c r="BZ122" s="832"/>
      <c r="CA122" s="832">
        <v>34743638</v>
      </c>
      <c r="CB122" s="832"/>
      <c r="CC122" s="832"/>
      <c r="CD122" s="832"/>
      <c r="CE122" s="832"/>
      <c r="CF122" s="833">
        <v>264.7</v>
      </c>
      <c r="CG122" s="834"/>
      <c r="CH122" s="834"/>
      <c r="CI122" s="834"/>
      <c r="CJ122" s="834"/>
      <c r="CK122" s="856"/>
      <c r="CL122" s="842"/>
      <c r="CM122" s="842"/>
      <c r="CN122" s="842"/>
      <c r="CO122" s="843"/>
      <c r="CP122" s="822" t="s">
        <v>396</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178</v>
      </c>
      <c r="BA123" s="235"/>
      <c r="BB123" s="235"/>
      <c r="BC123" s="235"/>
      <c r="BD123" s="235"/>
      <c r="BE123" s="235"/>
      <c r="BF123" s="235"/>
      <c r="BG123" s="235"/>
      <c r="BH123" s="235"/>
      <c r="BI123" s="235"/>
      <c r="BJ123" s="235"/>
      <c r="BK123" s="235"/>
      <c r="BL123" s="235"/>
      <c r="BM123" s="235"/>
      <c r="BN123" s="235"/>
      <c r="BO123" s="864" t="s">
        <v>451</v>
      </c>
      <c r="BP123" s="865"/>
      <c r="BQ123" s="819">
        <v>50520353</v>
      </c>
      <c r="BR123" s="820"/>
      <c r="BS123" s="820"/>
      <c r="BT123" s="820"/>
      <c r="BU123" s="820"/>
      <c r="BV123" s="820">
        <v>50176714</v>
      </c>
      <c r="BW123" s="820"/>
      <c r="BX123" s="820"/>
      <c r="BY123" s="820"/>
      <c r="BZ123" s="820"/>
      <c r="CA123" s="820">
        <v>50356569</v>
      </c>
      <c r="CB123" s="820"/>
      <c r="CC123" s="820"/>
      <c r="CD123" s="820"/>
      <c r="CE123" s="820"/>
      <c r="CF123" s="735"/>
      <c r="CG123" s="736"/>
      <c r="CH123" s="736"/>
      <c r="CI123" s="736"/>
      <c r="CJ123" s="821"/>
      <c r="CK123" s="856"/>
      <c r="CL123" s="842"/>
      <c r="CM123" s="842"/>
      <c r="CN123" s="842"/>
      <c r="CO123" s="843"/>
      <c r="CP123" s="822" t="s">
        <v>394</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v>192723</v>
      </c>
      <c r="AB124" s="767"/>
      <c r="AC124" s="767"/>
      <c r="AD124" s="767"/>
      <c r="AE124" s="768"/>
      <c r="AF124" s="769">
        <v>183541</v>
      </c>
      <c r="AG124" s="767"/>
      <c r="AH124" s="767"/>
      <c r="AI124" s="767"/>
      <c r="AJ124" s="768"/>
      <c r="AK124" s="769">
        <v>173560</v>
      </c>
      <c r="AL124" s="767"/>
      <c r="AM124" s="767"/>
      <c r="AN124" s="767"/>
      <c r="AO124" s="768"/>
      <c r="AP124" s="811">
        <v>1.3</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30986</v>
      </c>
      <c r="AB128" s="788"/>
      <c r="AC128" s="788"/>
      <c r="AD128" s="788"/>
      <c r="AE128" s="789"/>
      <c r="AF128" s="790">
        <v>30552</v>
      </c>
      <c r="AG128" s="788"/>
      <c r="AH128" s="788"/>
      <c r="AI128" s="788"/>
      <c r="AJ128" s="789"/>
      <c r="AK128" s="790">
        <v>66047</v>
      </c>
      <c r="AL128" s="788"/>
      <c r="AM128" s="788"/>
      <c r="AN128" s="788"/>
      <c r="AO128" s="789"/>
      <c r="AP128" s="791"/>
      <c r="AQ128" s="792"/>
      <c r="AR128" s="792"/>
      <c r="AS128" s="792"/>
      <c r="AT128" s="793"/>
      <c r="AU128" s="214"/>
      <c r="AV128" s="214"/>
      <c r="AW128" s="214"/>
      <c r="AX128" s="794" t="s">
        <v>465</v>
      </c>
      <c r="AY128" s="795"/>
      <c r="AZ128" s="795"/>
      <c r="BA128" s="795"/>
      <c r="BB128" s="795"/>
      <c r="BC128" s="795"/>
      <c r="BD128" s="795"/>
      <c r="BE128" s="796"/>
      <c r="BF128" s="773" t="s">
        <v>122</v>
      </c>
      <c r="BG128" s="774"/>
      <c r="BH128" s="774"/>
      <c r="BI128" s="774"/>
      <c r="BJ128" s="774"/>
      <c r="BK128" s="774"/>
      <c r="BL128" s="797"/>
      <c r="BM128" s="773">
        <v>12.69</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15561287</v>
      </c>
      <c r="AB129" s="767"/>
      <c r="AC129" s="767"/>
      <c r="AD129" s="767"/>
      <c r="AE129" s="768"/>
      <c r="AF129" s="769">
        <v>15950337</v>
      </c>
      <c r="AG129" s="767"/>
      <c r="AH129" s="767"/>
      <c r="AI129" s="767"/>
      <c r="AJ129" s="768"/>
      <c r="AK129" s="769">
        <v>16354399</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122</v>
      </c>
      <c r="BG129" s="758"/>
      <c r="BH129" s="758"/>
      <c r="BI129" s="758"/>
      <c r="BJ129" s="758"/>
      <c r="BK129" s="758"/>
      <c r="BL129" s="759"/>
      <c r="BM129" s="757">
        <v>17.690000000000001</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3073759</v>
      </c>
      <c r="AB130" s="767"/>
      <c r="AC130" s="767"/>
      <c r="AD130" s="767"/>
      <c r="AE130" s="768"/>
      <c r="AF130" s="769">
        <v>3216955</v>
      </c>
      <c r="AG130" s="767"/>
      <c r="AH130" s="767"/>
      <c r="AI130" s="767"/>
      <c r="AJ130" s="768"/>
      <c r="AK130" s="769">
        <v>3230640</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7.5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12487528</v>
      </c>
      <c r="AB131" s="751"/>
      <c r="AC131" s="751"/>
      <c r="AD131" s="751"/>
      <c r="AE131" s="752"/>
      <c r="AF131" s="753">
        <v>12733382</v>
      </c>
      <c r="AG131" s="751"/>
      <c r="AH131" s="751"/>
      <c r="AI131" s="751"/>
      <c r="AJ131" s="752"/>
      <c r="AK131" s="753">
        <v>13123759</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8.9109469860000008</v>
      </c>
      <c r="AB132" s="732"/>
      <c r="AC132" s="732"/>
      <c r="AD132" s="732"/>
      <c r="AE132" s="733"/>
      <c r="AF132" s="734">
        <v>7.5124424919999999</v>
      </c>
      <c r="AG132" s="732"/>
      <c r="AH132" s="732"/>
      <c r="AI132" s="732"/>
      <c r="AJ132" s="733"/>
      <c r="AK132" s="734">
        <v>6.2591594370000001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8.6</v>
      </c>
      <c r="AB133" s="711"/>
      <c r="AC133" s="711"/>
      <c r="AD133" s="711"/>
      <c r="AE133" s="712"/>
      <c r="AF133" s="710">
        <v>8.1</v>
      </c>
      <c r="AG133" s="711"/>
      <c r="AH133" s="711"/>
      <c r="AI133" s="711"/>
      <c r="AJ133" s="712"/>
      <c r="AK133" s="710">
        <v>7.5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aX4OCNWCEN3hxaU316do6jKXG/Qq7py3m7UWeo/GAeSINAN3vR18VTGlLe90LbZBp89ytb6+W2QMrluCw9Nm5g==" saltValue="9AMqSbxOQoLnS0HthmzVW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19" zoomScaleNormal="85" zoomScaleSheetLayoutView="100" workbookViewId="0">
      <selection activeCell="DN87" sqref="DN87"/>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ZdlBSvTtjD6it4/nY1fmARtAGPAzvuzw/f9PB/A4I91iwcyShVp0CYbylnquRFOPQawyrctVz9nzAM3vcaL10Q==" saltValue="hmSZOsDq2VsC/0uQlmu85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27HblV+RiPhszvQ1Gdhtsge3dklPDd+TFeB4M7X5dTEm80fR0N80Ld0RgSwGs9KZChXjCtsoQoXq3RPcbZ6JQ==" saltValue="L406cThBsBRzz92ZxeqwG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05" t="s">
        <v>480</v>
      </c>
      <c r="AP7" s="253"/>
      <c r="AQ7" s="254" t="s">
        <v>481</v>
      </c>
      <c r="AR7" s="255"/>
    </row>
    <row r="8" spans="1:46" x14ac:dyDescent="0.15">
      <c r="A8" s="247"/>
      <c r="AK8" s="256"/>
      <c r="AL8" s="257"/>
      <c r="AM8" s="257"/>
      <c r="AN8" s="258"/>
      <c r="AO8" s="1106"/>
      <c r="AP8" s="259" t="s">
        <v>482</v>
      </c>
      <c r="AQ8" s="260" t="s">
        <v>483</v>
      </c>
      <c r="AR8" s="261" t="s">
        <v>484</v>
      </c>
    </row>
    <row r="9" spans="1:46" x14ac:dyDescent="0.15">
      <c r="A9" s="247"/>
      <c r="AK9" s="1117" t="s">
        <v>485</v>
      </c>
      <c r="AL9" s="1118"/>
      <c r="AM9" s="1118"/>
      <c r="AN9" s="1119"/>
      <c r="AO9" s="262">
        <v>5187965</v>
      </c>
      <c r="AP9" s="262">
        <v>103710</v>
      </c>
      <c r="AQ9" s="263">
        <v>95899</v>
      </c>
      <c r="AR9" s="264">
        <v>8.1</v>
      </c>
    </row>
    <row r="10" spans="1:46" ht="13.5" customHeight="1" x14ac:dyDescent="0.15">
      <c r="A10" s="247"/>
      <c r="AK10" s="1117" t="s">
        <v>486</v>
      </c>
      <c r="AL10" s="1118"/>
      <c r="AM10" s="1118"/>
      <c r="AN10" s="1119"/>
      <c r="AO10" s="265">
        <v>591635</v>
      </c>
      <c r="AP10" s="265">
        <v>11827</v>
      </c>
      <c r="AQ10" s="266">
        <v>7418</v>
      </c>
      <c r="AR10" s="267">
        <v>59.4</v>
      </c>
    </row>
    <row r="11" spans="1:46" ht="13.5" customHeight="1" x14ac:dyDescent="0.15">
      <c r="A11" s="247"/>
      <c r="AK11" s="1117" t="s">
        <v>487</v>
      </c>
      <c r="AL11" s="1118"/>
      <c r="AM11" s="1118"/>
      <c r="AN11" s="1119"/>
      <c r="AO11" s="265">
        <v>63886</v>
      </c>
      <c r="AP11" s="265">
        <v>1277</v>
      </c>
      <c r="AQ11" s="266">
        <v>1842</v>
      </c>
      <c r="AR11" s="267">
        <v>-30.7</v>
      </c>
    </row>
    <row r="12" spans="1:46" ht="13.5" customHeight="1" x14ac:dyDescent="0.15">
      <c r="A12" s="247"/>
      <c r="AK12" s="1117" t="s">
        <v>488</v>
      </c>
      <c r="AL12" s="1118"/>
      <c r="AM12" s="1118"/>
      <c r="AN12" s="1119"/>
      <c r="AO12" s="265">
        <v>204</v>
      </c>
      <c r="AP12" s="265">
        <v>4</v>
      </c>
      <c r="AQ12" s="266">
        <v>18</v>
      </c>
      <c r="AR12" s="267">
        <v>-77.8</v>
      </c>
    </row>
    <row r="13" spans="1:46" ht="13.5" customHeight="1" x14ac:dyDescent="0.15">
      <c r="A13" s="247"/>
      <c r="AK13" s="1117" t="s">
        <v>489</v>
      </c>
      <c r="AL13" s="1118"/>
      <c r="AM13" s="1118"/>
      <c r="AN13" s="1119"/>
      <c r="AO13" s="265">
        <v>265056</v>
      </c>
      <c r="AP13" s="265">
        <v>5299</v>
      </c>
      <c r="AQ13" s="266">
        <v>3674</v>
      </c>
      <c r="AR13" s="267">
        <v>44.2</v>
      </c>
    </row>
    <row r="14" spans="1:46" ht="13.5" customHeight="1" x14ac:dyDescent="0.15">
      <c r="A14" s="247"/>
      <c r="AK14" s="1117" t="s">
        <v>490</v>
      </c>
      <c r="AL14" s="1118"/>
      <c r="AM14" s="1118"/>
      <c r="AN14" s="1119"/>
      <c r="AO14" s="265">
        <v>141121</v>
      </c>
      <c r="AP14" s="265">
        <v>2821</v>
      </c>
      <c r="AQ14" s="266">
        <v>2040</v>
      </c>
      <c r="AR14" s="267">
        <v>38.299999999999997</v>
      </c>
    </row>
    <row r="15" spans="1:46" ht="13.5" customHeight="1" x14ac:dyDescent="0.15">
      <c r="A15" s="247"/>
      <c r="AK15" s="1120" t="s">
        <v>491</v>
      </c>
      <c r="AL15" s="1121"/>
      <c r="AM15" s="1121"/>
      <c r="AN15" s="1122"/>
      <c r="AO15" s="265">
        <v>-326878</v>
      </c>
      <c r="AP15" s="265">
        <v>-6534</v>
      </c>
      <c r="AQ15" s="266">
        <v>-5724</v>
      </c>
      <c r="AR15" s="267">
        <v>14.2</v>
      </c>
    </row>
    <row r="16" spans="1:46" x14ac:dyDescent="0.15">
      <c r="A16" s="247"/>
      <c r="AK16" s="1120" t="s">
        <v>178</v>
      </c>
      <c r="AL16" s="1121"/>
      <c r="AM16" s="1121"/>
      <c r="AN16" s="1122"/>
      <c r="AO16" s="265">
        <v>5922989</v>
      </c>
      <c r="AP16" s="265">
        <v>118403</v>
      </c>
      <c r="AQ16" s="266">
        <v>105167</v>
      </c>
      <c r="AR16" s="267">
        <v>12.6</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23" t="s">
        <v>496</v>
      </c>
      <c r="AL21" s="1124"/>
      <c r="AM21" s="1124"/>
      <c r="AN21" s="1125"/>
      <c r="AO21" s="277">
        <v>9.1999999999999993</v>
      </c>
      <c r="AP21" s="278">
        <v>8.91</v>
      </c>
      <c r="AQ21" s="279">
        <v>0.28999999999999998</v>
      </c>
      <c r="AS21" s="280"/>
      <c r="AT21" s="276"/>
    </row>
    <row r="22" spans="1:46" s="248" customFormat="1" x14ac:dyDescent="0.15">
      <c r="A22" s="276"/>
      <c r="AK22" s="1123" t="s">
        <v>497</v>
      </c>
      <c r="AL22" s="1124"/>
      <c r="AM22" s="1124"/>
      <c r="AN22" s="1125"/>
      <c r="AO22" s="281">
        <v>99.4</v>
      </c>
      <c r="AP22" s="282">
        <v>97.6</v>
      </c>
      <c r="AQ22" s="283">
        <v>1.8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05" t="s">
        <v>480</v>
      </c>
      <c r="AP30" s="253"/>
      <c r="AQ30" s="254" t="s">
        <v>481</v>
      </c>
      <c r="AR30" s="255"/>
    </row>
    <row r="31" spans="1:46" x14ac:dyDescent="0.15">
      <c r="A31" s="247"/>
      <c r="AK31" s="256"/>
      <c r="AL31" s="257"/>
      <c r="AM31" s="257"/>
      <c r="AN31" s="258"/>
      <c r="AO31" s="1106"/>
      <c r="AP31" s="259" t="s">
        <v>482</v>
      </c>
      <c r="AQ31" s="260" t="s">
        <v>483</v>
      </c>
      <c r="AR31" s="261" t="s">
        <v>484</v>
      </c>
    </row>
    <row r="32" spans="1:46" ht="27" customHeight="1" x14ac:dyDescent="0.15">
      <c r="A32" s="247"/>
      <c r="AK32" s="1107" t="s">
        <v>501</v>
      </c>
      <c r="AL32" s="1108"/>
      <c r="AM32" s="1108"/>
      <c r="AN32" s="1109"/>
      <c r="AO32" s="291">
        <v>2980397</v>
      </c>
      <c r="AP32" s="291">
        <v>59579</v>
      </c>
      <c r="AQ32" s="292">
        <v>63956</v>
      </c>
      <c r="AR32" s="293">
        <v>-6.8</v>
      </c>
    </row>
    <row r="33" spans="1:46" ht="13.5" customHeight="1" x14ac:dyDescent="0.15">
      <c r="A33" s="247"/>
      <c r="AK33" s="1107" t="s">
        <v>502</v>
      </c>
      <c r="AL33" s="1108"/>
      <c r="AM33" s="1108"/>
      <c r="AN33" s="1109"/>
      <c r="AO33" s="291" t="s">
        <v>503</v>
      </c>
      <c r="AP33" s="291" t="s">
        <v>503</v>
      </c>
      <c r="AQ33" s="292" t="s">
        <v>503</v>
      </c>
      <c r="AR33" s="293" t="s">
        <v>503</v>
      </c>
    </row>
    <row r="34" spans="1:46" ht="27" customHeight="1" x14ac:dyDescent="0.15">
      <c r="A34" s="247"/>
      <c r="AK34" s="1107" t="s">
        <v>504</v>
      </c>
      <c r="AL34" s="1108"/>
      <c r="AM34" s="1108"/>
      <c r="AN34" s="1109"/>
      <c r="AO34" s="291" t="s">
        <v>503</v>
      </c>
      <c r="AP34" s="291" t="s">
        <v>503</v>
      </c>
      <c r="AQ34" s="292">
        <v>4</v>
      </c>
      <c r="AR34" s="293" t="s">
        <v>503</v>
      </c>
    </row>
    <row r="35" spans="1:46" ht="27" customHeight="1" x14ac:dyDescent="0.15">
      <c r="A35" s="247"/>
      <c r="AK35" s="1107" t="s">
        <v>505</v>
      </c>
      <c r="AL35" s="1108"/>
      <c r="AM35" s="1108"/>
      <c r="AN35" s="1109"/>
      <c r="AO35" s="291">
        <v>963075</v>
      </c>
      <c r="AP35" s="291">
        <v>19252</v>
      </c>
      <c r="AQ35" s="292">
        <v>14498</v>
      </c>
      <c r="AR35" s="293">
        <v>32.799999999999997</v>
      </c>
    </row>
    <row r="36" spans="1:46" ht="27" customHeight="1" x14ac:dyDescent="0.15">
      <c r="A36" s="247"/>
      <c r="AK36" s="1107" t="s">
        <v>506</v>
      </c>
      <c r="AL36" s="1108"/>
      <c r="AM36" s="1108"/>
      <c r="AN36" s="1109"/>
      <c r="AO36" s="291">
        <v>1026</v>
      </c>
      <c r="AP36" s="291">
        <v>21</v>
      </c>
      <c r="AQ36" s="292">
        <v>1993</v>
      </c>
      <c r="AR36" s="293">
        <v>-98.9</v>
      </c>
    </row>
    <row r="37" spans="1:46" ht="13.5" customHeight="1" x14ac:dyDescent="0.15">
      <c r="A37" s="247"/>
      <c r="AK37" s="1107" t="s">
        <v>507</v>
      </c>
      <c r="AL37" s="1108"/>
      <c r="AM37" s="1108"/>
      <c r="AN37" s="1109"/>
      <c r="AO37" s="291">
        <v>173560</v>
      </c>
      <c r="AP37" s="291">
        <v>3470</v>
      </c>
      <c r="AQ37" s="292">
        <v>407</v>
      </c>
      <c r="AR37" s="293">
        <v>752.6</v>
      </c>
    </row>
    <row r="38" spans="1:46" ht="27" customHeight="1" x14ac:dyDescent="0.15">
      <c r="A38" s="247"/>
      <c r="AK38" s="1110" t="s">
        <v>508</v>
      </c>
      <c r="AL38" s="1111"/>
      <c r="AM38" s="1111"/>
      <c r="AN38" s="1112"/>
      <c r="AO38" s="294">
        <v>66</v>
      </c>
      <c r="AP38" s="294">
        <v>1</v>
      </c>
      <c r="AQ38" s="295">
        <v>1</v>
      </c>
      <c r="AR38" s="283">
        <v>0</v>
      </c>
      <c r="AS38" s="290"/>
    </row>
    <row r="39" spans="1:46" x14ac:dyDescent="0.15">
      <c r="A39" s="247"/>
      <c r="AK39" s="1110" t="s">
        <v>509</v>
      </c>
      <c r="AL39" s="1111"/>
      <c r="AM39" s="1111"/>
      <c r="AN39" s="1112"/>
      <c r="AO39" s="291">
        <v>-66047</v>
      </c>
      <c r="AP39" s="291">
        <v>-1320</v>
      </c>
      <c r="AQ39" s="292">
        <v>-3355</v>
      </c>
      <c r="AR39" s="293">
        <v>-60.7</v>
      </c>
      <c r="AS39" s="290"/>
    </row>
    <row r="40" spans="1:46" ht="27" customHeight="1" x14ac:dyDescent="0.15">
      <c r="A40" s="247"/>
      <c r="AK40" s="1107" t="s">
        <v>510</v>
      </c>
      <c r="AL40" s="1108"/>
      <c r="AM40" s="1108"/>
      <c r="AN40" s="1109"/>
      <c r="AO40" s="291">
        <v>-3230640</v>
      </c>
      <c r="AP40" s="291">
        <v>-64582</v>
      </c>
      <c r="AQ40" s="292">
        <v>-53996</v>
      </c>
      <c r="AR40" s="293">
        <v>19.600000000000001</v>
      </c>
      <c r="AS40" s="290"/>
    </row>
    <row r="41" spans="1:46" x14ac:dyDescent="0.15">
      <c r="A41" s="247"/>
      <c r="AK41" s="1113" t="s">
        <v>288</v>
      </c>
      <c r="AL41" s="1114"/>
      <c r="AM41" s="1114"/>
      <c r="AN41" s="1115"/>
      <c r="AO41" s="291">
        <v>821437</v>
      </c>
      <c r="AP41" s="291">
        <v>16421</v>
      </c>
      <c r="AQ41" s="292">
        <v>23508</v>
      </c>
      <c r="AR41" s="293">
        <v>-30.1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00" t="s">
        <v>480</v>
      </c>
      <c r="AN49" s="1102" t="s">
        <v>513</v>
      </c>
      <c r="AO49" s="1103"/>
      <c r="AP49" s="1103"/>
      <c r="AQ49" s="1103"/>
      <c r="AR49" s="1104"/>
    </row>
    <row r="50" spans="1:44" x14ac:dyDescent="0.15">
      <c r="A50" s="247"/>
      <c r="AK50" s="305"/>
      <c r="AL50" s="306"/>
      <c r="AM50" s="1101"/>
      <c r="AN50" s="307" t="s">
        <v>514</v>
      </c>
      <c r="AO50" s="308" t="s">
        <v>515</v>
      </c>
      <c r="AP50" s="309" t="s">
        <v>516</v>
      </c>
      <c r="AQ50" s="310" t="s">
        <v>517</v>
      </c>
      <c r="AR50" s="311" t="s">
        <v>518</v>
      </c>
    </row>
    <row r="51" spans="1:44" x14ac:dyDescent="0.15">
      <c r="A51" s="247"/>
      <c r="AK51" s="303" t="s">
        <v>519</v>
      </c>
      <c r="AL51" s="304"/>
      <c r="AM51" s="312">
        <v>4200140</v>
      </c>
      <c r="AN51" s="313">
        <v>80524</v>
      </c>
      <c r="AO51" s="314">
        <v>-2.8</v>
      </c>
      <c r="AP51" s="315">
        <v>70329</v>
      </c>
      <c r="AQ51" s="316">
        <v>0.2</v>
      </c>
      <c r="AR51" s="317">
        <v>-3</v>
      </c>
    </row>
    <row r="52" spans="1:44" x14ac:dyDescent="0.15">
      <c r="A52" s="247"/>
      <c r="AK52" s="318"/>
      <c r="AL52" s="319" t="s">
        <v>520</v>
      </c>
      <c r="AM52" s="320">
        <v>2713153</v>
      </c>
      <c r="AN52" s="321">
        <v>52016</v>
      </c>
      <c r="AO52" s="322">
        <v>80.400000000000006</v>
      </c>
      <c r="AP52" s="323">
        <v>39403</v>
      </c>
      <c r="AQ52" s="324">
        <v>9.1</v>
      </c>
      <c r="AR52" s="325">
        <v>71.3</v>
      </c>
    </row>
    <row r="53" spans="1:44" x14ac:dyDescent="0.15">
      <c r="A53" s="247"/>
      <c r="AK53" s="303" t="s">
        <v>521</v>
      </c>
      <c r="AL53" s="304"/>
      <c r="AM53" s="312">
        <v>3862389</v>
      </c>
      <c r="AN53" s="313">
        <v>75044</v>
      </c>
      <c r="AO53" s="314">
        <v>-6.8</v>
      </c>
      <c r="AP53" s="315">
        <v>71871</v>
      </c>
      <c r="AQ53" s="316">
        <v>2.2000000000000002</v>
      </c>
      <c r="AR53" s="317">
        <v>-9</v>
      </c>
    </row>
    <row r="54" spans="1:44" x14ac:dyDescent="0.15">
      <c r="A54" s="247"/>
      <c r="AK54" s="318"/>
      <c r="AL54" s="319" t="s">
        <v>520</v>
      </c>
      <c r="AM54" s="320">
        <v>2858151</v>
      </c>
      <c r="AN54" s="321">
        <v>55533</v>
      </c>
      <c r="AO54" s="322">
        <v>6.8</v>
      </c>
      <c r="AP54" s="323">
        <v>38232</v>
      </c>
      <c r="AQ54" s="324">
        <v>-3</v>
      </c>
      <c r="AR54" s="325">
        <v>9.8000000000000007</v>
      </c>
    </row>
    <row r="55" spans="1:44" x14ac:dyDescent="0.15">
      <c r="A55" s="247"/>
      <c r="AK55" s="303" t="s">
        <v>522</v>
      </c>
      <c r="AL55" s="304"/>
      <c r="AM55" s="312">
        <v>3338761</v>
      </c>
      <c r="AN55" s="313">
        <v>65591</v>
      </c>
      <c r="AO55" s="314">
        <v>-12.6</v>
      </c>
      <c r="AP55" s="315">
        <v>71807</v>
      </c>
      <c r="AQ55" s="316">
        <v>-0.1</v>
      </c>
      <c r="AR55" s="317">
        <v>-12.5</v>
      </c>
    </row>
    <row r="56" spans="1:44" x14ac:dyDescent="0.15">
      <c r="A56" s="247"/>
      <c r="AK56" s="318"/>
      <c r="AL56" s="319" t="s">
        <v>520</v>
      </c>
      <c r="AM56" s="320">
        <v>2236962</v>
      </c>
      <c r="AN56" s="321">
        <v>43946</v>
      </c>
      <c r="AO56" s="322">
        <v>-20.9</v>
      </c>
      <c r="AP56" s="323">
        <v>37333</v>
      </c>
      <c r="AQ56" s="324">
        <v>-2.4</v>
      </c>
      <c r="AR56" s="325">
        <v>-18.5</v>
      </c>
    </row>
    <row r="57" spans="1:44" x14ac:dyDescent="0.15">
      <c r="A57" s="247"/>
      <c r="AK57" s="303" t="s">
        <v>523</v>
      </c>
      <c r="AL57" s="304"/>
      <c r="AM57" s="312">
        <v>6330756</v>
      </c>
      <c r="AN57" s="313">
        <v>125186</v>
      </c>
      <c r="AO57" s="314">
        <v>90.9</v>
      </c>
      <c r="AP57" s="315">
        <v>80821</v>
      </c>
      <c r="AQ57" s="316">
        <v>12.6</v>
      </c>
      <c r="AR57" s="317">
        <v>78.3</v>
      </c>
    </row>
    <row r="58" spans="1:44" x14ac:dyDescent="0.15">
      <c r="A58" s="247"/>
      <c r="AK58" s="318"/>
      <c r="AL58" s="319" t="s">
        <v>520</v>
      </c>
      <c r="AM58" s="320">
        <v>5021162</v>
      </c>
      <c r="AN58" s="321">
        <v>99289</v>
      </c>
      <c r="AO58" s="322">
        <v>125.9</v>
      </c>
      <c r="AP58" s="323">
        <v>49586</v>
      </c>
      <c r="AQ58" s="324">
        <v>32.799999999999997</v>
      </c>
      <c r="AR58" s="325">
        <v>93.1</v>
      </c>
    </row>
    <row r="59" spans="1:44" x14ac:dyDescent="0.15">
      <c r="A59" s="247"/>
      <c r="AK59" s="303" t="s">
        <v>524</v>
      </c>
      <c r="AL59" s="304"/>
      <c r="AM59" s="312">
        <v>6932899</v>
      </c>
      <c r="AN59" s="313">
        <v>138591</v>
      </c>
      <c r="AO59" s="314">
        <v>10.7</v>
      </c>
      <c r="AP59" s="315">
        <v>79840</v>
      </c>
      <c r="AQ59" s="316">
        <v>-1.2</v>
      </c>
      <c r="AR59" s="317">
        <v>11.9</v>
      </c>
    </row>
    <row r="60" spans="1:44" x14ac:dyDescent="0.15">
      <c r="A60" s="247"/>
      <c r="AK60" s="318"/>
      <c r="AL60" s="319" t="s">
        <v>520</v>
      </c>
      <c r="AM60" s="320">
        <v>4614970</v>
      </c>
      <c r="AN60" s="321">
        <v>92255</v>
      </c>
      <c r="AO60" s="322">
        <v>-7.1</v>
      </c>
      <c r="AP60" s="323">
        <v>45238</v>
      </c>
      <c r="AQ60" s="324">
        <v>-8.8000000000000007</v>
      </c>
      <c r="AR60" s="325">
        <v>1.7</v>
      </c>
    </row>
    <row r="61" spans="1:44" x14ac:dyDescent="0.15">
      <c r="A61" s="247"/>
      <c r="AK61" s="303" t="s">
        <v>525</v>
      </c>
      <c r="AL61" s="326"/>
      <c r="AM61" s="312">
        <v>4932989</v>
      </c>
      <c r="AN61" s="313">
        <v>96987</v>
      </c>
      <c r="AO61" s="314">
        <v>15.9</v>
      </c>
      <c r="AP61" s="315">
        <v>74934</v>
      </c>
      <c r="AQ61" s="327">
        <v>2.7</v>
      </c>
      <c r="AR61" s="317">
        <v>13.2</v>
      </c>
    </row>
    <row r="62" spans="1:44" x14ac:dyDescent="0.15">
      <c r="A62" s="247"/>
      <c r="AK62" s="318"/>
      <c r="AL62" s="319" t="s">
        <v>520</v>
      </c>
      <c r="AM62" s="320">
        <v>3488880</v>
      </c>
      <c r="AN62" s="321">
        <v>68608</v>
      </c>
      <c r="AO62" s="322">
        <v>37</v>
      </c>
      <c r="AP62" s="323">
        <v>41958</v>
      </c>
      <c r="AQ62" s="324">
        <v>5.5</v>
      </c>
      <c r="AR62" s="325">
        <v>31.5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8slaS3ouGflnj+KXTUPKR0JBgXYHGS8wzkwKGVbj3WrP8h5IvSaj0y0shhtZzfKdRe3Aui+SUwfyvguRDFR2PQ==" saltValue="qCMsfjkr+PCzcacH3D9bM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1" zoomScaleNormal="100" zoomScaleSheetLayoutView="55" workbookViewId="0">
      <selection activeCell="BJ103" sqref="BJ103"/>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H2ORAeo4BltCToxumgWKiYcE4vwBl5Imw/9F8zv0AFxTBrTFiI9O94kWTTH3wjqrlvQ9wBoIOVXxYFetgg6Og==" saltValue="8HWbDGaYCJai6/NSvsKUf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1" zoomScaleNormal="100" zoomScaleSheetLayoutView="55" workbookViewId="0">
      <selection activeCell="BJ92" sqref="BJ92"/>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mM6mg+xMoRVaZ/ZCEx+ceEo1T3uA1tnKN8SwtpdBgev3qyQ2+OeumVXnUx6BUEyejMPI/WS0xUDSU7g7IDDKLg==" saltValue="1/ZRYkPNHWvznJ+d+ckm7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D30" zoomScaleSheetLayoutView="100" workbookViewId="0">
      <selection activeCell="J45" sqref="J44:J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6" t="s">
        <v>3</v>
      </c>
      <c r="D47" s="1126"/>
      <c r="E47" s="1127"/>
      <c r="F47" s="11">
        <v>27.85</v>
      </c>
      <c r="G47" s="12">
        <v>27.02</v>
      </c>
      <c r="H47" s="12">
        <v>28.01</v>
      </c>
      <c r="I47" s="12">
        <v>27.48</v>
      </c>
      <c r="J47" s="13">
        <v>24.96</v>
      </c>
    </row>
    <row r="48" spans="2:10" ht="57.75" customHeight="1" x14ac:dyDescent="0.15">
      <c r="B48" s="14"/>
      <c r="C48" s="1128" t="s">
        <v>4</v>
      </c>
      <c r="D48" s="1128"/>
      <c r="E48" s="1129"/>
      <c r="F48" s="15">
        <v>6.22</v>
      </c>
      <c r="G48" s="16">
        <v>5.97</v>
      </c>
      <c r="H48" s="16">
        <v>6.66</v>
      </c>
      <c r="I48" s="16">
        <v>7.97</v>
      </c>
      <c r="J48" s="17">
        <v>6.26</v>
      </c>
    </row>
    <row r="49" spans="2:10" ht="57.75" customHeight="1" thickBot="1" x14ac:dyDescent="0.2">
      <c r="B49" s="18"/>
      <c r="C49" s="1130" t="s">
        <v>5</v>
      </c>
      <c r="D49" s="1130"/>
      <c r="E49" s="1131"/>
      <c r="F49" s="19">
        <v>7.95</v>
      </c>
      <c r="G49" s="20">
        <v>9.35</v>
      </c>
      <c r="H49" s="20">
        <v>9.7799999999999994</v>
      </c>
      <c r="I49" s="20">
        <v>8.3699999999999992</v>
      </c>
      <c r="J49" s="21">
        <v>3.23</v>
      </c>
    </row>
    <row r="50" spans="2:10" x14ac:dyDescent="0.15"/>
  </sheetData>
  <sheetProtection algorithmName="SHA-512" hashValue="iha8iPnLKjb/kmmMmFK7WIrGprzAb2w5Au/347xpuSGcksrlN3FcL/QI3FAKIJZMY/2J6wirLG1sA0MQQe7EZw==" saltValue="W9iq8xu6/DWVdz3InIbd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樋口 克尚</cp:lastModifiedBy>
  <cp:lastPrinted>2026-04-02T02:01:23Z</cp:lastPrinted>
  <dcterms:created xsi:type="dcterms:W3CDTF">2026-02-23T09:08:53Z</dcterms:created>
  <dcterms:modified xsi:type="dcterms:W3CDTF">2026-04-03T10:00:30Z</dcterms:modified>
  <cp:category/>
</cp:coreProperties>
</file>