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sanas1\＠朝倉市共有\下水道課\庶務係共通\010 下水道総括\002 決算\H27共通資料\2017.0126 経営比較分析表\回答(20170213差換)\"/>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<sst xmlns="http://schemas.openxmlformats.org/spreadsheetml/2006/main" count="221" uniqueCount="111">
  <si>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</si>
  <si>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</si>
  <si>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</si>
  <si>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</si>
  <si>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</si>
  <si>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</si>
  <si>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</si>
  <si>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</si>
  <si>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</si>
  <si>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</si>
  <si>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</si>
  <si>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</si>
  <si>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</si>
  <si>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</si>
  <si>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</si>
  <si>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</si>
  <si>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</si>
  <si>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</si>
  <si>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</si>
  <si>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</si>
  <si>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</si>
  <si>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</si>
  <si>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</si>
  <si>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</si>
  <si>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</si>
  <si>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</si>
  <si>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</si>
  <si>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</si>
  <si>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</si>
  <si>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</si>
  <si>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</si>
  <si>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</si>
  <si>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</si>
  <si>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</si>
  <si>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</si>
  <si>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</si>
  <si>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</si>
  <si>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</si>
  <si>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</si>
  <si>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</si>
  <si>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</si>
  <si>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</si>
  <si>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</si>
  <si>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</si>
  <si>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</si>
  <si>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</si>
  <si>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</si>
  <si>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</si>
  <si>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</si>
  <si>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</si>
  <si>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</si>
  <si>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</si>
  <si>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</si>
  <si>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</si>
  <si>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</si>
  <si>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</si>
  <si>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</si>
  <si>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</si>
  <si>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</si>
  <si>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</si>
  <si>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</si>
  <si>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</si>
  <si>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</si>
  <si>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</si>
  <si>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</si>
  <si>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</si>
  <si>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</si>
  <si>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</si>
  <si>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</si>
  <si>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</si>
  <si>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</si>
  <si>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</si>
  <si>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</si>
  <si>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</si>
  <si>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</si>
  <si>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</si>
  <si>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</si>
  <si>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</si>
  <si>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</si>
  <si>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</si>
  <si>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</si>
  <si>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</si>
  <si>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</si>
  <si>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</si>
  <si>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</si>
  <si>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</si>
  <si>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</si>
  <si>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</si>
  <si>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</si>
  <si>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</si>
  <si>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</si>
  <si>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</si>
  <si>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</si>
  <si>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</si>
  <si>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</si>
  <si>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</si>
  <si>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朝倉市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</si>
  <si>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</si>
  <si>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</si>
  <si>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</si>
  <si>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</si>
  <si>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</si>
  <si>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</si>
  <si>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</si>
  <si>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</si>
  <si>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</si>
  <si>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</si>
  <si>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</si>
  <si>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平成10年度からの供用開始で、管渠については比較的新しく、平成25年度に実施した管渠の機能診断においても異常は認められていません。</t>
    <phoneticPr fontId="4"/>
  </si>
  <si>
    <t xml:space="preserve">当該事業において安定した経営を維持するためには使用料収入の確保が必須であり、これまでも市報等により下水道施設の重要性を啓発してきました。しかし地理的要因や過疎化の影響により、将来的な使用料収入の減少は避けられないものと思われます。
　一方で農集排水施設は全６施設が稼働しており、最初に建設された大福浄化センターが１８年を経過、各地区においても施設の老朽化が進み維持補修費も大きくなってきています。
　将来の限られた財源の中で事故や機能停止を未然に防止し、安定した汚水処理事業を継続するため、平成２５年度より機能強化対策事業（長寿命化）に着手しました。今後は計画的かつ効率的な維持補修を行い、繰入基準外の繰入に依存しない経営を目指します。
</t>
    <phoneticPr fontId="4"/>
  </si>
  <si>
    <t>①設備や設備の老朽化に伴う維持・更新費用の増加により、単年度収支については若干悪化していますが、概ね前年並みで推移しています。
④企業債残高は既に新設工事が完了していることもあり、類似団体と比較して低く抑えられています。
⑤使用料収入は逓増しているものの、施設の老朽化に伴う修繕等が増加しており、経費回収率は逓減しています。
⑥１㎥あたり汚水処理原価は類似団体と比較するとやや高い水準にあります。地理的要因や過疎化等による施設効率の低下に加え、処理設備の維持補修費が増加していることが原因と思われます。
⑦平成27年度においては、有収水量が若干増加しているものの、処理区域の過疎化に伴い逓減傾向にあると考えられます。そのため、施設利用率も低下傾向にあると考えられます。
⑧水洗化率については接続戸数の増加に伴い、逓増しています。</t>
    <rPh sb="1" eb="3">
      <t>セツビ</t>
    </rPh>
    <rPh sb="4" eb="6">
      <t>セツビ</t>
    </rPh>
    <rPh sb="7" eb="10">
      <t>ロウキュウカ</t>
    </rPh>
    <rPh sb="11" eb="12">
      <t>トモナ</t>
    </rPh>
    <rPh sb="13" eb="15">
      <t>イジ</t>
    </rPh>
    <rPh sb="16" eb="18">
      <t>コウシン</t>
    </rPh>
    <rPh sb="18" eb="20">
      <t>ヒヨウ</t>
    </rPh>
    <rPh sb="21" eb="22">
      <t>ゾウ</t>
    </rPh>
    <rPh sb="22" eb="23">
      <t>カ</t>
    </rPh>
    <rPh sb="39" eb="41">
      <t>アッカ</t>
    </rPh>
    <rPh sb="48" eb="49">
      <t>オオム</t>
    </rPh>
    <rPh sb="50" eb="52">
      <t>ゼンネン</t>
    </rPh>
    <rPh sb="52" eb="53">
      <t>ナ</t>
    </rPh>
    <rPh sb="55" eb="57">
      <t>スイイ</t>
    </rPh>
    <rPh sb="117" eb="119">
      <t>シュウニュウ</t>
    </rPh>
    <rPh sb="257" eb="259">
      <t>ヘイセイ</t>
    </rPh>
    <rPh sb="261" eb="262">
      <t>ネン</t>
    </rPh>
    <rPh sb="262" eb="263">
      <t>ド</t>
    </rPh>
    <rPh sb="269" eb="271">
      <t>ユウシュウ</t>
    </rPh>
    <rPh sb="271" eb="273">
      <t>スイリョウ</t>
    </rPh>
    <rPh sb="274" eb="276">
      <t>ジャッカン</t>
    </rPh>
    <rPh sb="276" eb="278">
      <t>ゾウカ</t>
    </rPh>
    <rPh sb="305" eb="306">
      <t>カンガ</t>
    </rPh>
    <rPh sb="331" eb="33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</si>
</sst>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0874552"/>
        <c:axId val="6108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610874552"/>
        <c:axId val="610874944"/>
      </c:lineChart>
      <c:dateAx>
        <c:axId val="610874552"/>
        <c:scaling>
          <c:orientation val="minMax"/>
        </c:scaling>
        <c:delete val="1"/>
        <c:axPos val="b"/>
        <c:numFmt formatCode="ge" sourceLinked="1"/>
        <c:majorTickMark val="none"/>
        <c:minorTickMark val="none"/>
        <c:tickLblPos val="none"/>
        <c:crossAx val="610874944"/>
        <c:crosses val="autoZero"/>
        <c:auto val="1"/>
        <c:lblOffset val="100"/>
        <c:baseTimeUnit val="years"/>
      </c:dateAx>
      <c:valAx>
        <c:axId val="6108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874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64.209999999999994</c:v>
                </c:pt>
                <c:pt idx="1">
                  <c:v>62.25</c:v>
                </c:pt>
                <c:pt idx="2">
                  <c:v>60.95</c:v>
                </c:pt>
                <c:pt idx="3">
                  <c:v>60.48</c:v>
                </c:pt>
                <c:pt idx="4">
                  <c:v>60.81</c:v>
                </c:pt>
              </c:numCache>
            </c:numRef>
          </c:val>
        </c:ser>
        <c:dLbls>
          <c:showLegendKey val="0"/>
          <c:showVal val="0"/>
          <c:showCatName val="0"/>
          <c:showSerName val="0"/>
          <c:showPercent val="0"/>
          <c:showBubbleSize val="0"/>
        </c:dLbls>
        <c:gapWidth val="150"/>
        <c:axId val="384109632"/>
        <c:axId val="38411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384109632"/>
        <c:axId val="384110024"/>
      </c:lineChart>
      <c:dateAx>
        <c:axId val="384109632"/>
        <c:scaling>
          <c:orientation val="minMax"/>
        </c:scaling>
        <c:delete val="1"/>
        <c:axPos val="b"/>
        <c:numFmt formatCode="ge" sourceLinked="1"/>
        <c:majorTickMark val="none"/>
        <c:minorTickMark val="none"/>
        <c:tickLblPos val="none"/>
        <c:crossAx val="384110024"/>
        <c:crosses val="autoZero"/>
        <c:auto val="1"/>
        <c:lblOffset val="100"/>
        <c:baseTimeUnit val="years"/>
      </c:dateAx>
      <c:valAx>
        <c:axId val="38411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79.53</c:v>
                </c:pt>
                <c:pt idx="1">
                  <c:v>79.58</c:v>
                </c:pt>
                <c:pt idx="2">
                  <c:v>80.709999999999994</c:v>
                </c:pt>
                <c:pt idx="3">
                  <c:v>81.5</c:v>
                </c:pt>
                <c:pt idx="4">
                  <c:v>81.73</c:v>
                </c:pt>
              </c:numCache>
            </c:numRef>
          </c:val>
        </c:ser>
        <c:dLbls>
          <c:showLegendKey val="0"/>
          <c:showVal val="0"/>
          <c:showCatName val="0"/>
          <c:showSerName val="0"/>
          <c:showPercent val="0"/>
          <c:showBubbleSize val="0"/>
        </c:dLbls>
        <c:gapWidth val="150"/>
        <c:axId val="384111200"/>
        <c:axId val="38411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384111200"/>
        <c:axId val="384111592"/>
      </c:lineChart>
      <c:dateAx>
        <c:axId val="384111200"/>
        <c:scaling>
          <c:orientation val="minMax"/>
        </c:scaling>
        <c:delete val="1"/>
        <c:axPos val="b"/>
        <c:numFmt formatCode="ge" sourceLinked="1"/>
        <c:majorTickMark val="none"/>
        <c:minorTickMark val="none"/>
        <c:tickLblPos val="none"/>
        <c:crossAx val="384111592"/>
        <c:crosses val="autoZero"/>
        <c:auto val="1"/>
        <c:lblOffset val="100"/>
        <c:baseTimeUnit val="years"/>
      </c:dateAx>
      <c:valAx>
        <c:axId val="38411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1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86.61</c:v>
                </c:pt>
                <c:pt idx="1">
                  <c:v>89.98</c:v>
                </c:pt>
                <c:pt idx="2">
                  <c:v>85.8</c:v>
                </c:pt>
                <c:pt idx="3">
                  <c:v>89.14</c:v>
                </c:pt>
                <c:pt idx="4">
                  <c:v>88.68</c:v>
                </c:pt>
              </c:numCache>
            </c:numRef>
          </c:val>
        </c:ser>
        <c:dLbls>
          <c:showLegendKey val="0"/>
          <c:showVal val="0"/>
          <c:showCatName val="0"/>
          <c:showSerName val="0"/>
          <c:showPercent val="0"/>
          <c:showBubbleSize val="0"/>
        </c:dLbls>
        <c:gapWidth val="150"/>
        <c:axId val="182632528"/>
        <c:axId val="18263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2632528"/>
        <c:axId val="182632920"/>
      </c:lineChart>
      <c:dateAx>
        <c:axId val="182632528"/>
        <c:scaling>
          <c:orientation val="minMax"/>
        </c:scaling>
        <c:delete val="1"/>
        <c:axPos val="b"/>
        <c:numFmt formatCode="ge" sourceLinked="1"/>
        <c:majorTickMark val="none"/>
        <c:minorTickMark val="none"/>
        <c:tickLblPos val="none"/>
        <c:crossAx val="182632920"/>
        <c:crosses val="autoZero"/>
        <c:auto val="1"/>
        <c:lblOffset val="100"/>
        <c:baseTimeUnit val="years"/>
      </c:dateAx>
      <c:valAx>
        <c:axId val="18263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63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7807496"/>
        <c:axId val="29780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7807496"/>
        <c:axId val="297807888"/>
      </c:lineChart>
      <c:dateAx>
        <c:axId val="297807496"/>
        <c:scaling>
          <c:orientation val="minMax"/>
        </c:scaling>
        <c:delete val="1"/>
        <c:axPos val="b"/>
        <c:numFmt formatCode="ge" sourceLinked="1"/>
        <c:majorTickMark val="none"/>
        <c:minorTickMark val="none"/>
        <c:tickLblPos val="none"/>
        <c:crossAx val="297807888"/>
        <c:crosses val="autoZero"/>
        <c:auto val="1"/>
        <c:lblOffset val="100"/>
        <c:baseTimeUnit val="years"/>
      </c:dateAx>
      <c:valAx>
        <c:axId val="29780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80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38064"/>
        <c:axId val="23443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38064"/>
        <c:axId val="234438456"/>
      </c:lineChart>
      <c:dateAx>
        <c:axId val="234438064"/>
        <c:scaling>
          <c:orientation val="minMax"/>
        </c:scaling>
        <c:delete val="1"/>
        <c:axPos val="b"/>
        <c:numFmt formatCode="ge" sourceLinked="1"/>
        <c:majorTickMark val="none"/>
        <c:minorTickMark val="none"/>
        <c:tickLblPos val="none"/>
        <c:crossAx val="234438456"/>
        <c:crosses val="autoZero"/>
        <c:auto val="1"/>
        <c:lblOffset val="100"/>
        <c:baseTimeUnit val="years"/>
      </c:dateAx>
      <c:valAx>
        <c:axId val="23443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3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39632"/>
        <c:axId val="23444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39632"/>
        <c:axId val="234440024"/>
      </c:lineChart>
      <c:dateAx>
        <c:axId val="234439632"/>
        <c:scaling>
          <c:orientation val="minMax"/>
        </c:scaling>
        <c:delete val="1"/>
        <c:axPos val="b"/>
        <c:numFmt formatCode="ge" sourceLinked="1"/>
        <c:majorTickMark val="none"/>
        <c:minorTickMark val="none"/>
        <c:tickLblPos val="none"/>
        <c:crossAx val="234440024"/>
        <c:crosses val="autoZero"/>
        <c:auto val="1"/>
        <c:lblOffset val="100"/>
        <c:baseTimeUnit val="years"/>
      </c:dateAx>
      <c:valAx>
        <c:axId val="23444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3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4441200"/>
        <c:axId val="23444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4441200"/>
        <c:axId val="234441592"/>
      </c:lineChart>
      <c:dateAx>
        <c:axId val="234441200"/>
        <c:scaling>
          <c:orientation val="minMax"/>
        </c:scaling>
        <c:delete val="1"/>
        <c:axPos val="b"/>
        <c:numFmt formatCode="ge" sourceLinked="1"/>
        <c:majorTickMark val="none"/>
        <c:minorTickMark val="none"/>
        <c:tickLblPos val="none"/>
        <c:crossAx val="234441592"/>
        <c:crosses val="autoZero"/>
        <c:auto val="1"/>
        <c:lblOffset val="100"/>
        <c:baseTimeUnit val="years"/>
      </c:dateAx>
      <c:valAx>
        <c:axId val="2344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4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915.3</c:v>
                </c:pt>
                <c:pt idx="1">
                  <c:v>848.37</c:v>
                </c:pt>
                <c:pt idx="2">
                  <c:v>852.41</c:v>
                </c:pt>
                <c:pt idx="3">
                  <c:v>679.61</c:v>
                </c:pt>
                <c:pt idx="4">
                  <c:v>678.59</c:v>
                </c:pt>
              </c:numCache>
            </c:numRef>
          </c:val>
        </c:ser>
        <c:dLbls>
          <c:showLegendKey val="0"/>
          <c:showVal val="0"/>
          <c:showCatName val="0"/>
          <c:showSerName val="0"/>
          <c:showPercent val="0"/>
          <c:showBubbleSize val="0"/>
        </c:dLbls>
        <c:gapWidth val="150"/>
        <c:axId val="234426560"/>
        <c:axId val="23442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234426560"/>
        <c:axId val="234426952"/>
      </c:lineChart>
      <c:dateAx>
        <c:axId val="234426560"/>
        <c:scaling>
          <c:orientation val="minMax"/>
        </c:scaling>
        <c:delete val="1"/>
        <c:axPos val="b"/>
        <c:numFmt formatCode="ge" sourceLinked="1"/>
        <c:majorTickMark val="none"/>
        <c:minorTickMark val="none"/>
        <c:tickLblPos val="none"/>
        <c:crossAx val="234426952"/>
        <c:crosses val="autoZero"/>
        <c:auto val="1"/>
        <c:lblOffset val="100"/>
        <c:baseTimeUnit val="years"/>
      </c:dateAx>
      <c:valAx>
        <c:axId val="23442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55.42</c:v>
                </c:pt>
                <c:pt idx="1">
                  <c:v>53.61</c:v>
                </c:pt>
                <c:pt idx="2">
                  <c:v>48.59</c:v>
                </c:pt>
                <c:pt idx="3">
                  <c:v>54.82</c:v>
                </c:pt>
                <c:pt idx="4">
                  <c:v>53.16</c:v>
                </c:pt>
              </c:numCache>
            </c:numRef>
          </c:val>
        </c:ser>
        <c:dLbls>
          <c:showLegendKey val="0"/>
          <c:showVal val="0"/>
          <c:showCatName val="0"/>
          <c:showSerName val="0"/>
          <c:showPercent val="0"/>
          <c:showBubbleSize val="0"/>
        </c:dLbls>
        <c:gapWidth val="150"/>
        <c:axId val="234428128"/>
        <c:axId val="234428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234428128"/>
        <c:axId val="234428520"/>
      </c:lineChart>
      <c:dateAx>
        <c:axId val="234428128"/>
        <c:scaling>
          <c:orientation val="minMax"/>
        </c:scaling>
        <c:delete val="1"/>
        <c:axPos val="b"/>
        <c:numFmt formatCode="ge" sourceLinked="1"/>
        <c:majorTickMark val="none"/>
        <c:minorTickMark val="none"/>
        <c:tickLblPos val="none"/>
        <c:crossAx val="234428520"/>
        <c:crosses val="autoZero"/>
        <c:auto val="1"/>
        <c:lblOffset val="100"/>
        <c:baseTimeUnit val="years"/>
      </c:dateAx>
      <c:valAx>
        <c:axId val="23442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4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340.75</c:v>
                </c:pt>
                <c:pt idx="1">
                  <c:v>402.23</c:v>
                </c:pt>
                <c:pt idx="2">
                  <c:v>441.69</c:v>
                </c:pt>
                <c:pt idx="3">
                  <c:v>409.85</c:v>
                </c:pt>
                <c:pt idx="4">
                  <c:v>421.19</c:v>
                </c:pt>
              </c:numCache>
            </c:numRef>
          </c:val>
        </c:ser>
        <c:dLbls>
          <c:showLegendKey val="0"/>
          <c:showVal val="0"/>
          <c:showCatName val="0"/>
          <c:showSerName val="0"/>
          <c:showPercent val="0"/>
          <c:showBubbleSize val="0"/>
        </c:dLbls>
        <c:gapWidth val="150"/>
        <c:axId val="384108064"/>
        <c:axId val="38410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384108064"/>
        <c:axId val="384108456"/>
      </c:lineChart>
      <c:dateAx>
        <c:axId val="384108064"/>
        <c:scaling>
          <c:orientation val="minMax"/>
        </c:scaling>
        <c:delete val="1"/>
        <c:axPos val="b"/>
        <c:numFmt formatCode="ge" sourceLinked="1"/>
        <c:majorTickMark val="none"/>
        <c:minorTickMark val="none"/>
        <c:tickLblPos val="none"/>
        <c:crossAx val="384108456"/>
        <c:crosses val="autoZero"/>
        <c:auto val="1"/>
        <c:lblOffset val="100"/>
        <c:baseTimeUnit val="years"/>
      </c:dateAx>
      <c:valAx>
        <c:axId val="38410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10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福岡県　朝倉市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55322</v>
      </c>
      <c r="AM8" s="47"/>
      <c r="AN8" s="47"/>
      <c r="AO8" s="47"/>
      <c r="AP8" s="47"/>
      <c r="AQ8" s="47"/>
      <c r="AR8" s="47"/>
      <c r="AS8" s="47"/>
      <c r="AT8" s="43">
        <f>データ!S6</f>
        <v>246.71</v>
      </c>
      <c r="AU8" s="43"/>
      <c r="AV8" s="43"/>
      <c r="AW8" s="43"/>
      <c r="AX8" s="43"/>
      <c r="AY8" s="43"/>
      <c r="AZ8" s="43"/>
      <c r="BA8" s="43"/>
      <c r="BB8" s="43">
        <f>データ!T6</f>
        <v>224.24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13.02</v>
      </c>
      <c r="Q10" s="43"/>
      <c r="R10" s="43"/>
      <c r="S10" s="43"/>
      <c r="T10" s="43"/>
      <c r="U10" s="43"/>
      <c r="V10" s="43"/>
      <c r="W10" s="43">
        <f>データ!P6</f>
        <v>60.89</v>
      </c>
      <c r="X10" s="43"/>
      <c r="Y10" s="43"/>
      <c r="Z10" s="43"/>
      <c r="AA10" s="43"/>
      <c r="AB10" s="43"/>
      <c r="AC10" s="43"/>
      <c r="AD10" s="47">
        <f>データ!Q6</f>
        <v>4320</v>
      </c>
      <c r="AE10" s="47"/>
      <c r="AF10" s="47"/>
      <c r="AG10" s="47"/>
      <c r="AH10" s="47"/>
      <c r="AI10" s="47"/>
      <c r="AJ10" s="47"/>
      <c r="AK10" s="2"/>
      <c r="AL10" s="47">
        <f>データ!U6</f>
        <v>7160</v>
      </c>
      <c r="AM10" s="47"/>
      <c r="AN10" s="47"/>
      <c r="AO10" s="47"/>
      <c r="AP10" s="47"/>
      <c r="AQ10" s="47"/>
      <c r="AR10" s="47"/>
      <c r="AS10" s="47"/>
      <c r="AT10" s="43">
        <f>データ!V6</f>
        <v>3</v>
      </c>
      <c r="AU10" s="43"/>
      <c r="AV10" s="43"/>
      <c r="AW10" s="43"/>
      <c r="AX10" s="43"/>
      <c r="AY10" s="43"/>
      <c r="AZ10" s="43"/>
      <c r="BA10" s="43"/>
      <c r="BB10" s="43">
        <f>データ!W6</f>
        <v>2386.67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402281</v>
      </c>
      <c r="D6" s="31">
        <f t="shared" si="3"/>
        <v>47</v>
      </c>
      <c r="E6" s="31">
        <f t="shared" si="3"/>
        <v>17</v>
      </c>
      <c r="F6" s="31">
        <f t="shared" si="3"/>
        <v>5</v>
      </c>
      <c r="G6" s="31">
        <f t="shared" si="3"/>
        <v>0</v>
      </c>
      <c r="H6" s="31" t="str">
        <f t="shared" si="3"/>
        <v>福岡県　朝倉市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13.02</v>
      </c>
      <c r="P6" s="32">
        <f t="shared" si="3"/>
        <v>60.89</v>
      </c>
      <c r="Q6" s="32">
        <f t="shared" si="3"/>
        <v>4320</v>
      </c>
      <c r="R6" s="32">
        <f t="shared" si="3"/>
        <v>55322</v>
      </c>
      <c r="S6" s="32">
        <f t="shared" si="3"/>
        <v>246.71</v>
      </c>
      <c r="T6" s="32">
        <f t="shared" si="3"/>
        <v>224.24</v>
      </c>
      <c r="U6" s="32">
        <f t="shared" si="3"/>
        <v>7160</v>
      </c>
      <c r="V6" s="32">
        <f t="shared" si="3"/>
        <v>3</v>
      </c>
      <c r="W6" s="32">
        <f t="shared" si="3"/>
        <v>2386.67</v>
      </c>
      <c r="X6" s="33">
        <f>IF(X7="",NA(),X7)</f>
        <v>86.61</v>
      </c>
      <c r="Y6" s="33">
        <f t="shared" ref="Y6:AG6" si="4">IF(Y7="",NA(),Y7)</f>
        <v>89.98</v>
      </c>
      <c r="Z6" s="33">
        <f t="shared" si="4"/>
        <v>85.8</v>
      </c>
      <c r="AA6" s="33">
        <f t="shared" si="4"/>
        <v>89.14</v>
      </c>
      <c r="AB6" s="33">
        <f t="shared" si="4"/>
        <v>88.68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915.3</v>
      </c>
      <c r="BF6" s="33">
        <f t="shared" ref="BF6:BN6" si="7">IF(BF7="",NA(),BF7)</f>
        <v>848.37</v>
      </c>
      <c r="BG6" s="33">
        <f t="shared" si="7"/>
        <v>852.41</v>
      </c>
      <c r="BH6" s="33">
        <f t="shared" si="7"/>
        <v>679.61</v>
      </c>
      <c r="BI6" s="33">
        <f t="shared" si="7"/>
        <v>678.59</v>
      </c>
      <c r="BJ6" s="33">
        <f t="shared" si="7"/>
        <v>1224.75</v>
      </c>
      <c r="BK6" s="33">
        <f t="shared" si="7"/>
        <v>1144.05</v>
      </c>
      <c r="BL6" s="33">
        <f t="shared" si="7"/>
        <v>1126.77</v>
      </c>
      <c r="BM6" s="33">
        <f t="shared" si="7"/>
        <v>1044.8</v>
      </c>
      <c r="BN6" s="33">
        <f t="shared" si="7"/>
        <v>1081.8</v>
      </c>
      <c r="BO6" s="32" t="str">
        <f>IF(BO7="","",IF(BO7="-","【-】","【"&amp;SUBSTITUTE(TEXT(BO7,"#,##0.00"),"-","△")&amp;"】"))</f>
        <v>【1,015.77】</v>
      </c>
      <c r="BP6" s="33">
        <f>IF(BP7="",NA(),BP7)</f>
        <v>55.42</v>
      </c>
      <c r="BQ6" s="33">
        <f t="shared" ref="BQ6:BY6" si="8">IF(BQ7="",NA(),BQ7)</f>
        <v>53.61</v>
      </c>
      <c r="BR6" s="33">
        <f t="shared" si="8"/>
        <v>48.59</v>
      </c>
      <c r="BS6" s="33">
        <f t="shared" si="8"/>
        <v>54.82</v>
      </c>
      <c r="BT6" s="33">
        <f t="shared" si="8"/>
        <v>53.16</v>
      </c>
      <c r="BU6" s="33">
        <f t="shared" si="8"/>
        <v>42.13</v>
      </c>
      <c r="BV6" s="33">
        <f t="shared" si="8"/>
        <v>42.48</v>
      </c>
      <c r="BW6" s="33">
        <f t="shared" si="8"/>
        <v>50.9</v>
      </c>
      <c r="BX6" s="33">
        <f t="shared" si="8"/>
        <v>50.82</v>
      </c>
      <c r="BY6" s="33">
        <f t="shared" si="8"/>
        <v>52.19</v>
      </c>
      <c r="BZ6" s="32" t="str">
        <f>IF(BZ7="","",IF(BZ7="-","【-】","【"&amp;SUBSTITUTE(TEXT(BZ7,"#,##0.00"),"-","△")&amp;"】"))</f>
        <v>【52.78】</v>
      </c>
      <c r="CA6" s="33">
        <f>IF(CA7="",NA(),CA7)</f>
        <v>340.75</v>
      </c>
      <c r="CB6" s="33">
        <f t="shared" ref="CB6:CJ6" si="9">IF(CB7="",NA(),CB7)</f>
        <v>402.23</v>
      </c>
      <c r="CC6" s="33">
        <f t="shared" si="9"/>
        <v>441.69</v>
      </c>
      <c r="CD6" s="33">
        <f t="shared" si="9"/>
        <v>409.85</v>
      </c>
      <c r="CE6" s="33">
        <f t="shared" si="9"/>
        <v>421.19</v>
      </c>
      <c r="CF6" s="33">
        <f t="shared" si="9"/>
        <v>348.41</v>
      </c>
      <c r="CG6" s="33">
        <f t="shared" si="9"/>
        <v>343.8</v>
      </c>
      <c r="CH6" s="33">
        <f t="shared" si="9"/>
        <v>293.27</v>
      </c>
      <c r="CI6" s="33">
        <f t="shared" si="9"/>
        <v>300.52</v>
      </c>
      <c r="CJ6" s="33">
        <f t="shared" si="9"/>
        <v>296.14</v>
      </c>
      <c r="CK6" s="32" t="str">
        <f>IF(CK7="","",IF(CK7="-","【-】","【"&amp;SUBSTITUTE(TEXT(CK7,"#,##0.00"),"-","△")&amp;"】"))</f>
        <v>【289.81】</v>
      </c>
      <c r="CL6" s="33">
        <f>IF(CL7="",NA(),CL7)</f>
        <v>64.209999999999994</v>
      </c>
      <c r="CM6" s="33">
        <f t="shared" ref="CM6:CU6" si="10">IF(CM7="",NA(),CM7)</f>
        <v>62.25</v>
      </c>
      <c r="CN6" s="33">
        <f t="shared" si="10"/>
        <v>60.95</v>
      </c>
      <c r="CO6" s="33">
        <f t="shared" si="10"/>
        <v>60.48</v>
      </c>
      <c r="CP6" s="33">
        <f t="shared" si="10"/>
        <v>60.81</v>
      </c>
      <c r="CQ6" s="33">
        <f t="shared" si="10"/>
        <v>46.85</v>
      </c>
      <c r="CR6" s="33">
        <f t="shared" si="10"/>
        <v>46.06</v>
      </c>
      <c r="CS6" s="33">
        <f t="shared" si="10"/>
        <v>53.78</v>
      </c>
      <c r="CT6" s="33">
        <f t="shared" si="10"/>
        <v>53.24</v>
      </c>
      <c r="CU6" s="33">
        <f t="shared" si="10"/>
        <v>52.31</v>
      </c>
      <c r="CV6" s="32" t="str">
        <f>IF(CV7="","",IF(CV7="-","【-】","【"&amp;SUBSTITUTE(TEXT(CV7,"#,##0.00"),"-","△")&amp;"】"))</f>
        <v>【52.74】</v>
      </c>
      <c r="CW6" s="33">
        <f>IF(CW7="",NA(),CW7)</f>
        <v>79.53</v>
      </c>
      <c r="CX6" s="33">
        <f t="shared" ref="CX6:DF6" si="11">IF(CX7="",NA(),CX7)</f>
        <v>79.58</v>
      </c>
      <c r="CY6" s="33">
        <f t="shared" si="11"/>
        <v>80.709999999999994</v>
      </c>
      <c r="CZ6" s="33">
        <f t="shared" si="11"/>
        <v>81.5</v>
      </c>
      <c r="DA6" s="33">
        <f t="shared" si="11"/>
        <v>81.73</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x14ac:dyDescent="0.15">
      <c r="A7" s="26"/>
      <c r="B7" s="35">
        <v>2015</v>
      </c>
      <c r="C7" s="35">
        <v>402281</v>
      </c>
      <c r="D7" s="35">
        <v>47</v>
      </c>
      <c r="E7" s="35">
        <v>17</v>
      </c>
      <c r="F7" s="35">
        <v>5</v>
      </c>
      <c r="G7" s="35">
        <v>0</v>
      </c>
      <c r="H7" s="35" t="s">
        <v>96</v>
      </c>
      <c r="I7" s="35" t="s">
        <v>97</v>
      </c>
      <c r="J7" s="35" t="s">
        <v>98</v>
      </c>
      <c r="K7" s="35" t="s">
        <v>99</v>
      </c>
      <c r="L7" s="35" t="s">
        <v>100</v>
      </c>
      <c r="M7" s="36" t="s">
        <v>101</v>
      </c>
      <c r="N7" s="36" t="s">
        <v>102</v>
      </c>
      <c r="O7" s="36">
        <v>13.02</v>
      </c>
      <c r="P7" s="36">
        <v>60.89</v>
      </c>
      <c r="Q7" s="36">
        <v>4320</v>
      </c>
      <c r="R7" s="36">
        <v>55322</v>
      </c>
      <c r="S7" s="36">
        <v>246.71</v>
      </c>
      <c r="T7" s="36">
        <v>224.24</v>
      </c>
      <c r="U7" s="36">
        <v>7160</v>
      </c>
      <c r="V7" s="36">
        <v>3</v>
      </c>
      <c r="W7" s="36">
        <v>2386.67</v>
      </c>
      <c r="X7" s="36">
        <v>86.61</v>
      </c>
      <c r="Y7" s="36">
        <v>89.98</v>
      </c>
      <c r="Z7" s="36">
        <v>85.8</v>
      </c>
      <c r="AA7" s="36">
        <v>89.14</v>
      </c>
      <c r="AB7" s="36">
        <v>88.68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915.3</v>
      </c>
      <c r="BF7" s="36">
        <v>848.37</v>
      </c>
      <c r="BG7" s="36">
        <v>852.41</v>
      </c>
      <c r="BH7" s="36">
        <v>679.61</v>
      </c>
      <c r="BI7" s="36">
        <v>678.59</v>
      </c>
      <c r="BJ7" s="36">
        <v>1224.75</v>
      </c>
      <c r="BK7" s="36">
        <v>1144.05</v>
      </c>
      <c r="BL7" s="36">
        <v>1126.77</v>
      </c>
      <c r="BM7" s="36">
        <v>1044.8</v>
      </c>
      <c r="BN7" s="36">
        <v>1081.8</v>
      </c>
      <c r="BO7" s="36">
        <v>1015.77</v>
      </c>
      <c r="BP7" s="36">
        <v>55.42</v>
      </c>
      <c r="BQ7" s="36">
        <v>53.61</v>
      </c>
      <c r="BR7" s="36">
        <v>48.59</v>
      </c>
      <c r="BS7" s="36">
        <v>54.82</v>
      </c>
      <c r="BT7" s="36">
        <v>53.16</v>
      </c>
      <c r="BU7" s="36">
        <v>42.13</v>
      </c>
      <c r="BV7" s="36">
        <v>42.48</v>
      </c>
      <c r="BW7" s="36">
        <v>50.9</v>
      </c>
      <c r="BX7" s="36">
        <v>50.82</v>
      </c>
      <c r="BY7" s="36">
        <v>52.19</v>
      </c>
      <c r="BZ7" s="36">
        <v>52.78</v>
      </c>
      <c r="CA7" s="36">
        <v>340.75</v>
      </c>
      <c r="CB7" s="36">
        <v>402.23</v>
      </c>
      <c r="CC7" s="36">
        <v>441.69</v>
      </c>
      <c r="CD7" s="36">
        <v>409.85</v>
      </c>
      <c r="CE7" s="36">
        <v>421.19</v>
      </c>
      <c r="CF7" s="36">
        <v>348.41</v>
      </c>
      <c r="CG7" s="36">
        <v>343.8</v>
      </c>
      <c r="CH7" s="36">
        <v>293.27</v>
      </c>
      <c r="CI7" s="36">
        <v>300.52</v>
      </c>
      <c r="CJ7" s="36">
        <v>296.14</v>
      </c>
      <c r="CK7" s="36">
        <v>289.81</v>
      </c>
      <c r="CL7" s="36">
        <v>64.209999999999994</v>
      </c>
      <c r="CM7" s="36">
        <v>62.25</v>
      </c>
      <c r="CN7" s="36">
        <v>60.95</v>
      </c>
      <c r="CO7" s="36">
        <v>60.48</v>
      </c>
      <c r="CP7" s="36">
        <v>60.81</v>
      </c>
      <c r="CQ7" s="36">
        <v>46.85</v>
      </c>
      <c r="CR7" s="36">
        <v>46.06</v>
      </c>
      <c r="CS7" s="36">
        <v>53.78</v>
      </c>
      <c r="CT7" s="36">
        <v>53.24</v>
      </c>
      <c r="CU7" s="36">
        <v>52.31</v>
      </c>
      <c r="CV7" s="36">
        <v>52.74</v>
      </c>
      <c r="CW7" s="36">
        <v>79.53</v>
      </c>
      <c r="CX7" s="36">
        <v>79.58</v>
      </c>
      <c r="CY7" s="36">
        <v>80.709999999999994</v>
      </c>
      <c r="CZ7" s="36">
        <v>81.5</v>
      </c>
      <c r="DA7" s="36">
        <v>81.73</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平田 泰基</cp:lastModifiedBy>
  <cp:lastPrinted>2017-02-15T14:53:37Z</cp:lastPrinted>
  <dcterms:created xsi:type="dcterms:W3CDTF">2017-02-08T03:15:31Z</dcterms:created>
  <dcterms:modified xsi:type="dcterms:W3CDTF">2017-02-24T01:33:35Z</dcterms:modified>
  <cp:category/>
</cp:coreProperties>
</file>