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sanas1\＠朝倉市共有 - Asanas1\下水道課\庶務係共通\010 下水道総括\002 決算\H27共通資料\2017.0126 経営比較分析表\回答(20170213差換)\"/>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<sst xmlns="http://schemas.openxmlformats.org/spreadsheetml/2006/main" count="221" uniqueCount="111">
  <si>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</si>
  <si>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</si>
  <si>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</si>
  <si>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</si>
  <si>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</si>
  <si>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</si>
  <si>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</si>
  <si>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</si>
  <si>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</si>
  <si>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</si>
  <si>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</si>
  <si>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</si>
  <si>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</si>
  <si>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</si>
  <si>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</si>
  <si>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</si>
  <si>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</si>
  <si>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</si>
  <si>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</si>
  <si>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</si>
  <si>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</si>
  <si>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</si>
  <si>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</si>
  <si>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</si>
  <si>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</si>
  <si>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</si>
  <si>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</si>
  <si>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</si>
  <si>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</si>
  <si>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</si>
  <si>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</si>
  <si>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</si>
  <si>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</si>
  <si>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</si>
  <si>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</si>
  <si>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</si>
  <si>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</si>
  <si>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</si>
  <si>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</si>
  <si>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</si>
  <si>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</si>
  <si>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</si>
  <si>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</si>
  <si>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</si>
  <si>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</si>
  <si>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</si>
  <si>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</si>
  <si>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</si>
  <si>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</si>
  <si>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</si>
  <si>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</si>
  <si>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</si>
  <si>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</si>
  <si>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</si>
  <si>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</si>
  <si>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</si>
  <si>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</si>
  <si>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</si>
  <si>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</si>
  <si>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</si>
  <si>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</si>
  <si>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</si>
  <si>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</si>
  <si>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</si>
  <si>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</si>
  <si>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</si>
  <si>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</si>
  <si>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</si>
  <si>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</si>
  <si>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</si>
  <si>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</si>
  <si>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</si>
  <si>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</si>
  <si>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</si>
  <si>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</si>
  <si>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</si>
  <si>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</si>
  <si>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</si>
  <si>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</si>
  <si>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</si>
  <si>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</si>
  <si>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</si>
  <si>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</si>
  <si>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</si>
  <si>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</si>
  <si>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</si>
  <si>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</si>
  <si>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</si>
  <si>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</si>
  <si>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</si>
  <si>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</si>
  <si>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</si>
  <si>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</si>
  <si>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</si>
  <si>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</si>
  <si>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</si>
  <si>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朝倉市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</si>
  <si>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</si>
  <si>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</si>
  <si>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</si>
  <si>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</si>
  <si>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</si>
  <si>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</si>
  <si>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</si>
  <si>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</si>
  <si>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</si>
  <si>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</si>
  <si>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</si>
  <si>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平成9年度からの供用開始で、管渠については比較的新しく、一部実施した管内TVカメラ調査においても異常は認められていません。</t>
    <phoneticPr fontId="4"/>
  </si>
  <si>
    <t>当該事業は施設の能力を効率的に発揮させるべく、処理区域拡大工事に着手しています。拡大した処理区域が供用を開始する際に、積極的な説明会の実施や広報誌の活用を行うことで懸念材料である水洗化率を伸ばし、繰入基準外の繰入に依存しない経営を目指します。
　また、管渠の老朽化については現状で問題とはなっていませんが、今後も定期的な調査を行い、施設全体が充分に能力を発揮できるような維持管理に努めます。
　なお、当該事業では処理施設の長寿命化工事にも着手しています。処理区域拡大工事との事業量を調整し、債務残高が過大とならないよう、計画的な投資を行います。</t>
    <phoneticPr fontId="4"/>
  </si>
  <si>
    <t>①単年度収支については費用や資本費の完全な回収には至っていないものの、供用開始済区域内での接続率向上や窓口委託による運営の合理化に伴って改善傾向となっています。
④当初予定の新設工事が完了していることから債務残高についても事業規模に対しては低く抑えられています。
⑤経費回収率については類似団体並みの数値となっており、改善傾向にあるものの、経費を完全回収できる水準には至っていません。
⑥１㎥あたり汚水処理原価は類似団体と比較するとやや高い水準にあります。既に浄化槽が普及し、新築の少ない地域では浄化槽からの切り替えが進んでおらず、水洗化率が頭打ちとなっていることが原因と思われます。
⑦施設利用率については将来的な区域拡大を見込んでいるため、処理能力に余力を残した状態となっています。
⑧水洗化率については類似団体並みの数値となっているものの、増加が頭打ちとなっています。</t>
    <rPh sb="1" eb="4">
      <t>タンネンド</t>
    </rPh>
    <rPh sb="4" eb="6">
      <t>シュウシ</t>
    </rPh>
    <rPh sb="11" eb="13">
      <t>ヒヨウ</t>
    </rPh>
    <rPh sb="14" eb="16">
      <t>シホン</t>
    </rPh>
    <rPh sb="16" eb="17">
      <t>ヒ</t>
    </rPh>
    <rPh sb="18" eb="20">
      <t>カンゼン</t>
    </rPh>
    <rPh sb="21" eb="23">
      <t>カイシュウ</t>
    </rPh>
    <rPh sb="25" eb="26">
      <t>イタ</t>
    </rPh>
    <rPh sb="35" eb="37">
      <t>キョウヨウ</t>
    </rPh>
    <rPh sb="37" eb="39">
      <t>カイシ</t>
    </rPh>
    <rPh sb="39" eb="40">
      <t>ズ</t>
    </rPh>
    <rPh sb="40" eb="42">
      <t>クイキ</t>
    </rPh>
    <rPh sb="42" eb="43">
      <t>ナイ</t>
    </rPh>
    <rPh sb="45" eb="47">
      <t>セツゾク</t>
    </rPh>
    <rPh sb="47" eb="48">
      <t>リツ</t>
    </rPh>
    <rPh sb="48" eb="50">
      <t>コウジョウ</t>
    </rPh>
    <rPh sb="51" eb="53">
      <t>マドグチ</t>
    </rPh>
    <rPh sb="53" eb="55">
      <t>イタク</t>
    </rPh>
    <rPh sb="58" eb="60">
      <t>ウンエイ</t>
    </rPh>
    <rPh sb="61" eb="64">
      <t>ゴウリカ</t>
    </rPh>
    <rPh sb="65" eb="66">
      <t>トモナ</t>
    </rPh>
    <rPh sb="68" eb="70">
      <t>カイゼン</t>
    </rPh>
    <rPh sb="70" eb="72">
      <t>ケイコウ</t>
    </rPh>
    <rPh sb="83" eb="85">
      <t>トウショ</t>
    </rPh>
    <rPh sb="85" eb="87">
      <t>ヨテイ</t>
    </rPh>
    <rPh sb="88" eb="90">
      <t>シンセツ</t>
    </rPh>
    <rPh sb="90" eb="92">
      <t>コウジ</t>
    </rPh>
    <rPh sb="93" eb="95">
      <t>カンリョウ</t>
    </rPh>
    <rPh sb="103" eb="105">
      <t>サイム</t>
    </rPh>
    <rPh sb="105" eb="107">
      <t>ザンダカ</t>
    </rPh>
    <rPh sb="112" eb="114">
      <t>ジギョウ</t>
    </rPh>
    <rPh sb="114" eb="116">
      <t>キボ</t>
    </rPh>
    <rPh sb="117" eb="118">
      <t>タイ</t>
    </rPh>
    <rPh sb="121" eb="122">
      <t>ヒク</t>
    </rPh>
    <rPh sb="123" eb="124">
      <t>オサ</t>
    </rPh>
    <rPh sb="135" eb="137">
      <t>ケイヒ</t>
    </rPh>
    <rPh sb="137" eb="139">
      <t>カイシュウ</t>
    </rPh>
    <rPh sb="139" eb="140">
      <t>リツ</t>
    </rPh>
    <rPh sb="145" eb="147">
      <t>ルイジ</t>
    </rPh>
    <rPh sb="147" eb="149">
      <t>ダンタイ</t>
    </rPh>
    <rPh sb="149" eb="150">
      <t>ナ</t>
    </rPh>
    <rPh sb="152" eb="154">
      <t>スウチ</t>
    </rPh>
    <rPh sb="161" eb="163">
      <t>カイゼン</t>
    </rPh>
    <rPh sb="163" eb="165">
      <t>ケイコウ</t>
    </rPh>
    <rPh sb="172" eb="174">
      <t>ケイヒ</t>
    </rPh>
    <rPh sb="175" eb="177">
      <t>カンゼン</t>
    </rPh>
    <rPh sb="177" eb="179">
      <t>カイシュウ</t>
    </rPh>
    <rPh sb="182" eb="184">
      <t>スイジュン</t>
    </rPh>
    <rPh sb="186" eb="187">
      <t>イタ</t>
    </rPh>
    <rPh sb="202" eb="204">
      <t>オスイ</t>
    </rPh>
    <rPh sb="204" eb="206">
      <t>ショリ</t>
    </rPh>
    <rPh sb="206" eb="208">
      <t>ゲンカ</t>
    </rPh>
    <rPh sb="209" eb="211">
      <t>ルイジ</t>
    </rPh>
    <rPh sb="211" eb="213">
      <t>ダンタイ</t>
    </rPh>
    <rPh sb="214" eb="216">
      <t>ヒカク</t>
    </rPh>
    <rPh sb="221" eb="222">
      <t>タカ</t>
    </rPh>
    <rPh sb="223" eb="225">
      <t>スイジュン</t>
    </rPh>
    <rPh sb="231" eb="232">
      <t>スデ</t>
    </rPh>
    <rPh sb="233" eb="236">
      <t>ジョウカソウ</t>
    </rPh>
    <rPh sb="237" eb="239">
      <t>フキュウ</t>
    </rPh>
    <rPh sb="241" eb="243">
      <t>シンチク</t>
    </rPh>
    <rPh sb="244" eb="245">
      <t>スク</t>
    </rPh>
    <rPh sb="247" eb="249">
      <t>チイキ</t>
    </rPh>
    <rPh sb="251" eb="254">
      <t>ジョウカソウ</t>
    </rPh>
    <rPh sb="257" eb="258">
      <t>キ</t>
    </rPh>
    <rPh sb="259" eb="260">
      <t>カ</t>
    </rPh>
    <rPh sb="262" eb="263">
      <t>スス</t>
    </rPh>
    <rPh sb="269" eb="272">
      <t>スイセンカ</t>
    </rPh>
    <rPh sb="272" eb="273">
      <t>リツ</t>
    </rPh>
    <rPh sb="274" eb="276">
      <t>アタマウ</t>
    </rPh>
    <rPh sb="286" eb="288">
      <t>ゲンイン</t>
    </rPh>
    <rPh sb="289" eb="290">
      <t>オモ</t>
    </rPh>
    <rPh sb="298" eb="300">
      <t>シセツ</t>
    </rPh>
    <rPh sb="300" eb="303">
      <t>リヨウリツ</t>
    </rPh>
    <rPh sb="308" eb="311">
      <t>ショウライテキ</t>
    </rPh>
    <rPh sb="312" eb="314">
      <t>クイキ</t>
    </rPh>
    <rPh sb="314" eb="316">
      <t>カクダイ</t>
    </rPh>
    <rPh sb="317" eb="319">
      <t>ミコ</t>
    </rPh>
    <rPh sb="326" eb="328">
      <t>ショリ</t>
    </rPh>
    <rPh sb="328" eb="330">
      <t>ノウリョク</t>
    </rPh>
    <rPh sb="331" eb="333">
      <t>ヨリョク</t>
    </rPh>
    <rPh sb="334" eb="335">
      <t>ノコ</t>
    </rPh>
    <rPh sb="337" eb="339">
      <t>ジョウタイ</t>
    </rPh>
    <rPh sb="350" eb="353">
      <t>スイセンカ</t>
    </rPh>
    <rPh sb="353" eb="354">
      <t>リツ</t>
    </rPh>
    <rPh sb="359" eb="361">
      <t>ルイジ</t>
    </rPh>
    <rPh sb="361" eb="363">
      <t>ダンタイ</t>
    </rPh>
    <rPh sb="363" eb="364">
      <t>ナ</t>
    </rPh>
    <rPh sb="366" eb="368">
      <t>スウチ</t>
    </rPh>
    <rPh sb="378" eb="380">
      <t>ゾウカ</t>
    </rPh>
    <rPh sb="381" eb="383">
      <t>アタマウ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</si>
</sst>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627432"/>
        <c:axId val="21362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213627432"/>
        <c:axId val="213627824"/>
      </c:lineChart>
      <c:dateAx>
        <c:axId val="213627432"/>
        <c:scaling>
          <c:orientation val="minMax"/>
        </c:scaling>
        <c:delete val="1"/>
        <c:axPos val="b"/>
        <c:numFmt formatCode="ge" sourceLinked="1"/>
        <c:majorTickMark val="none"/>
        <c:minorTickMark val="none"/>
        <c:tickLblPos val="none"/>
        <c:crossAx val="213627824"/>
        <c:crosses val="autoZero"/>
        <c:auto val="1"/>
        <c:lblOffset val="100"/>
        <c:baseTimeUnit val="years"/>
      </c:dateAx>
      <c:valAx>
        <c:axId val="21362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2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59.82</c:v>
                </c:pt>
                <c:pt idx="1">
                  <c:v>64.83</c:v>
                </c:pt>
                <c:pt idx="2">
                  <c:v>67.459999999999994</c:v>
                </c:pt>
                <c:pt idx="3">
                  <c:v>71.75</c:v>
                </c:pt>
                <c:pt idx="4">
                  <c:v>71.3</c:v>
                </c:pt>
              </c:numCache>
            </c:numRef>
          </c:val>
        </c:ser>
        <c:dLbls>
          <c:showLegendKey val="0"/>
          <c:showVal val="0"/>
          <c:showCatName val="0"/>
          <c:showSerName val="0"/>
          <c:showPercent val="0"/>
          <c:showBubbleSize val="0"/>
        </c:dLbls>
        <c:gapWidth val="150"/>
        <c:axId val="193943448"/>
        <c:axId val="1939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93943448"/>
        <c:axId val="193943840"/>
      </c:lineChart>
      <c:dateAx>
        <c:axId val="193943448"/>
        <c:scaling>
          <c:orientation val="minMax"/>
        </c:scaling>
        <c:delete val="1"/>
        <c:axPos val="b"/>
        <c:numFmt formatCode="ge" sourceLinked="1"/>
        <c:majorTickMark val="none"/>
        <c:minorTickMark val="none"/>
        <c:tickLblPos val="none"/>
        <c:crossAx val="193943840"/>
        <c:crosses val="autoZero"/>
        <c:auto val="1"/>
        <c:lblOffset val="100"/>
        <c:baseTimeUnit val="years"/>
      </c:dateAx>
      <c:valAx>
        <c:axId val="1939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4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78.8</c:v>
                </c:pt>
                <c:pt idx="1">
                  <c:v>82.39</c:v>
                </c:pt>
                <c:pt idx="2">
                  <c:v>85</c:v>
                </c:pt>
                <c:pt idx="3">
                  <c:v>85.51</c:v>
                </c:pt>
                <c:pt idx="4">
                  <c:v>85.65</c:v>
                </c:pt>
              </c:numCache>
            </c:numRef>
          </c:val>
        </c:ser>
        <c:dLbls>
          <c:showLegendKey val="0"/>
          <c:showVal val="0"/>
          <c:showCatName val="0"/>
          <c:showSerName val="0"/>
          <c:showPercent val="0"/>
          <c:showBubbleSize val="0"/>
        </c:dLbls>
        <c:gapWidth val="150"/>
        <c:axId val="193945016"/>
        <c:axId val="21393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93945016"/>
        <c:axId val="213931768"/>
      </c:lineChart>
      <c:dateAx>
        <c:axId val="193945016"/>
        <c:scaling>
          <c:orientation val="minMax"/>
        </c:scaling>
        <c:delete val="1"/>
        <c:axPos val="b"/>
        <c:numFmt formatCode="ge" sourceLinked="1"/>
        <c:majorTickMark val="none"/>
        <c:minorTickMark val="none"/>
        <c:tickLblPos val="none"/>
        <c:crossAx val="213931768"/>
        <c:crosses val="autoZero"/>
        <c:auto val="1"/>
        <c:lblOffset val="100"/>
        <c:baseTimeUnit val="years"/>
      </c:dateAx>
      <c:valAx>
        <c:axId val="21393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4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86.06</c:v>
                </c:pt>
                <c:pt idx="1">
                  <c:v>87.33</c:v>
                </c:pt>
                <c:pt idx="2">
                  <c:v>86.8</c:v>
                </c:pt>
                <c:pt idx="3">
                  <c:v>88.92</c:v>
                </c:pt>
                <c:pt idx="4">
                  <c:v>89.88</c:v>
                </c:pt>
              </c:numCache>
            </c:numRef>
          </c:val>
        </c:ser>
        <c:dLbls>
          <c:showLegendKey val="0"/>
          <c:showVal val="0"/>
          <c:showCatName val="0"/>
          <c:showSerName val="0"/>
          <c:showPercent val="0"/>
          <c:showBubbleSize val="0"/>
        </c:dLbls>
        <c:gapWidth val="150"/>
        <c:axId val="213629000"/>
        <c:axId val="21362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629000"/>
        <c:axId val="213629392"/>
      </c:lineChart>
      <c:dateAx>
        <c:axId val="213629000"/>
        <c:scaling>
          <c:orientation val="minMax"/>
        </c:scaling>
        <c:delete val="1"/>
        <c:axPos val="b"/>
        <c:numFmt formatCode="ge" sourceLinked="1"/>
        <c:majorTickMark val="none"/>
        <c:minorTickMark val="none"/>
        <c:tickLblPos val="none"/>
        <c:crossAx val="213629392"/>
        <c:crosses val="autoZero"/>
        <c:auto val="1"/>
        <c:lblOffset val="100"/>
        <c:baseTimeUnit val="years"/>
      </c:dateAx>
      <c:valAx>
        <c:axId val="21362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2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684160"/>
        <c:axId val="18068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684160"/>
        <c:axId val="180684552"/>
      </c:lineChart>
      <c:dateAx>
        <c:axId val="180684160"/>
        <c:scaling>
          <c:orientation val="minMax"/>
        </c:scaling>
        <c:delete val="1"/>
        <c:axPos val="b"/>
        <c:numFmt formatCode="ge" sourceLinked="1"/>
        <c:majorTickMark val="none"/>
        <c:minorTickMark val="none"/>
        <c:tickLblPos val="none"/>
        <c:crossAx val="180684552"/>
        <c:crosses val="autoZero"/>
        <c:auto val="1"/>
        <c:lblOffset val="100"/>
        <c:baseTimeUnit val="years"/>
      </c:dateAx>
      <c:valAx>
        <c:axId val="18068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685728"/>
        <c:axId val="18068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685728"/>
        <c:axId val="180686120"/>
      </c:lineChart>
      <c:dateAx>
        <c:axId val="180685728"/>
        <c:scaling>
          <c:orientation val="minMax"/>
        </c:scaling>
        <c:delete val="1"/>
        <c:axPos val="b"/>
        <c:numFmt formatCode="ge" sourceLinked="1"/>
        <c:majorTickMark val="none"/>
        <c:minorTickMark val="none"/>
        <c:tickLblPos val="none"/>
        <c:crossAx val="180686120"/>
        <c:crosses val="autoZero"/>
        <c:auto val="1"/>
        <c:lblOffset val="100"/>
        <c:baseTimeUnit val="years"/>
      </c:dateAx>
      <c:valAx>
        <c:axId val="18068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095136"/>
        <c:axId val="20309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095136"/>
        <c:axId val="203095528"/>
      </c:lineChart>
      <c:dateAx>
        <c:axId val="203095136"/>
        <c:scaling>
          <c:orientation val="minMax"/>
        </c:scaling>
        <c:delete val="1"/>
        <c:axPos val="b"/>
        <c:numFmt formatCode="ge" sourceLinked="1"/>
        <c:majorTickMark val="none"/>
        <c:minorTickMark val="none"/>
        <c:tickLblPos val="none"/>
        <c:crossAx val="203095528"/>
        <c:crosses val="autoZero"/>
        <c:auto val="1"/>
        <c:lblOffset val="100"/>
        <c:baseTimeUnit val="years"/>
      </c:dateAx>
      <c:valAx>
        <c:axId val="20309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096704"/>
        <c:axId val="20309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096704"/>
        <c:axId val="203097096"/>
      </c:lineChart>
      <c:dateAx>
        <c:axId val="203096704"/>
        <c:scaling>
          <c:orientation val="minMax"/>
        </c:scaling>
        <c:delete val="1"/>
        <c:axPos val="b"/>
        <c:numFmt formatCode="ge" sourceLinked="1"/>
        <c:majorTickMark val="none"/>
        <c:minorTickMark val="none"/>
        <c:tickLblPos val="none"/>
        <c:crossAx val="203097096"/>
        <c:crosses val="autoZero"/>
        <c:auto val="1"/>
        <c:lblOffset val="100"/>
        <c:baseTimeUnit val="years"/>
      </c:dateAx>
      <c:valAx>
        <c:axId val="20309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1317.99</c:v>
                </c:pt>
                <c:pt idx="1">
                  <c:v>1089.22</c:v>
                </c:pt>
                <c:pt idx="2">
                  <c:v>1091.17</c:v>
                </c:pt>
                <c:pt idx="3">
                  <c:v>1043.3499999999999</c:v>
                </c:pt>
                <c:pt idx="4">
                  <c:v>576.28</c:v>
                </c:pt>
              </c:numCache>
            </c:numRef>
          </c:val>
        </c:ser>
        <c:dLbls>
          <c:showLegendKey val="0"/>
          <c:showVal val="0"/>
          <c:showCatName val="0"/>
          <c:showSerName val="0"/>
          <c:showPercent val="0"/>
          <c:showBubbleSize val="0"/>
        </c:dLbls>
        <c:gapWidth val="150"/>
        <c:axId val="203098272"/>
        <c:axId val="20309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03098272"/>
        <c:axId val="203098664"/>
      </c:lineChart>
      <c:dateAx>
        <c:axId val="203098272"/>
        <c:scaling>
          <c:orientation val="minMax"/>
        </c:scaling>
        <c:delete val="1"/>
        <c:axPos val="b"/>
        <c:numFmt formatCode="ge" sourceLinked="1"/>
        <c:majorTickMark val="none"/>
        <c:minorTickMark val="none"/>
        <c:tickLblPos val="none"/>
        <c:crossAx val="203098664"/>
        <c:crosses val="autoZero"/>
        <c:auto val="1"/>
        <c:lblOffset val="100"/>
        <c:baseTimeUnit val="years"/>
      </c:dateAx>
      <c:valAx>
        <c:axId val="20309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59.13</c:v>
                </c:pt>
                <c:pt idx="1">
                  <c:v>59.26</c:v>
                </c:pt>
                <c:pt idx="2">
                  <c:v>63.61</c:v>
                </c:pt>
                <c:pt idx="3">
                  <c:v>71.75</c:v>
                </c:pt>
                <c:pt idx="4">
                  <c:v>70.319999999999993</c:v>
                </c:pt>
              </c:numCache>
            </c:numRef>
          </c:val>
        </c:ser>
        <c:dLbls>
          <c:showLegendKey val="0"/>
          <c:showVal val="0"/>
          <c:showCatName val="0"/>
          <c:showSerName val="0"/>
          <c:showPercent val="0"/>
          <c:showBubbleSize val="0"/>
        </c:dLbls>
        <c:gapWidth val="150"/>
        <c:axId val="205519216"/>
        <c:axId val="20551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05519216"/>
        <c:axId val="205519608"/>
      </c:lineChart>
      <c:dateAx>
        <c:axId val="205519216"/>
        <c:scaling>
          <c:orientation val="minMax"/>
        </c:scaling>
        <c:delete val="1"/>
        <c:axPos val="b"/>
        <c:numFmt formatCode="ge" sourceLinked="1"/>
        <c:majorTickMark val="none"/>
        <c:minorTickMark val="none"/>
        <c:tickLblPos val="none"/>
        <c:crossAx val="205519608"/>
        <c:crosses val="autoZero"/>
        <c:auto val="1"/>
        <c:lblOffset val="100"/>
        <c:baseTimeUnit val="years"/>
      </c:dateAx>
      <c:valAx>
        <c:axId val="20551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1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308.25</c:v>
                </c:pt>
                <c:pt idx="1">
                  <c:v>353.52</c:v>
                </c:pt>
                <c:pt idx="2">
                  <c:v>331.8</c:v>
                </c:pt>
                <c:pt idx="3">
                  <c:v>303.76</c:v>
                </c:pt>
                <c:pt idx="4">
                  <c:v>303.18</c:v>
                </c:pt>
              </c:numCache>
            </c:numRef>
          </c:val>
        </c:ser>
        <c:dLbls>
          <c:showLegendKey val="0"/>
          <c:showVal val="0"/>
          <c:showCatName val="0"/>
          <c:showSerName val="0"/>
          <c:showPercent val="0"/>
          <c:showBubbleSize val="0"/>
        </c:dLbls>
        <c:gapWidth val="150"/>
        <c:axId val="205520784"/>
        <c:axId val="20552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05520784"/>
        <c:axId val="205521176"/>
      </c:lineChart>
      <c:dateAx>
        <c:axId val="205520784"/>
        <c:scaling>
          <c:orientation val="minMax"/>
        </c:scaling>
        <c:delete val="1"/>
        <c:axPos val="b"/>
        <c:numFmt formatCode="ge" sourceLinked="1"/>
        <c:majorTickMark val="none"/>
        <c:minorTickMark val="none"/>
        <c:tickLblPos val="none"/>
        <c:crossAx val="205521176"/>
        <c:crosses val="autoZero"/>
        <c:auto val="1"/>
        <c:lblOffset val="100"/>
        <c:baseTimeUnit val="years"/>
      </c:dateAx>
      <c:valAx>
        <c:axId val="20552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2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23"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福岡県　朝倉市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55322</v>
      </c>
      <c r="AM8" s="64"/>
      <c r="AN8" s="64"/>
      <c r="AO8" s="64"/>
      <c r="AP8" s="64"/>
      <c r="AQ8" s="64"/>
      <c r="AR8" s="64"/>
      <c r="AS8" s="64"/>
      <c r="AT8" s="63">
        <f>データ!S6</f>
        <v>246.71</v>
      </c>
      <c r="AU8" s="63"/>
      <c r="AV8" s="63"/>
      <c r="AW8" s="63"/>
      <c r="AX8" s="63"/>
      <c r="AY8" s="63"/>
      <c r="AZ8" s="63"/>
      <c r="BA8" s="63"/>
      <c r="BB8" s="63">
        <f>データ!T6</f>
        <v>224.24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9.36</v>
      </c>
      <c r="Q10" s="63"/>
      <c r="R10" s="63"/>
      <c r="S10" s="63"/>
      <c r="T10" s="63"/>
      <c r="U10" s="63"/>
      <c r="V10" s="63"/>
      <c r="W10" s="63">
        <f>データ!P6</f>
        <v>70.989999999999995</v>
      </c>
      <c r="X10" s="63"/>
      <c r="Y10" s="63"/>
      <c r="Z10" s="63"/>
      <c r="AA10" s="63"/>
      <c r="AB10" s="63"/>
      <c r="AC10" s="63"/>
      <c r="AD10" s="64">
        <f>データ!Q6</f>
        <v>4320</v>
      </c>
      <c r="AE10" s="64"/>
      <c r="AF10" s="64"/>
      <c r="AG10" s="64"/>
      <c r="AH10" s="64"/>
      <c r="AI10" s="64"/>
      <c r="AJ10" s="64"/>
      <c r="AK10" s="2"/>
      <c r="AL10" s="64">
        <f>データ!U6</f>
        <v>5150</v>
      </c>
      <c r="AM10" s="64"/>
      <c r="AN10" s="64"/>
      <c r="AO10" s="64"/>
      <c r="AP10" s="64"/>
      <c r="AQ10" s="64"/>
      <c r="AR10" s="64"/>
      <c r="AS10" s="64"/>
      <c r="AT10" s="63">
        <f>データ!V6</f>
        <v>2.5</v>
      </c>
      <c r="AU10" s="63"/>
      <c r="AV10" s="63"/>
      <c r="AW10" s="63"/>
      <c r="AX10" s="63"/>
      <c r="AY10" s="63"/>
      <c r="AZ10" s="63"/>
      <c r="BA10" s="63"/>
      <c r="BB10" s="63">
        <f>データ!W6</f>
        <v>2060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402281</v>
      </c>
      <c r="D6" s="31">
        <f t="shared" si="3"/>
        <v>47</v>
      </c>
      <c r="E6" s="31">
        <f t="shared" si="3"/>
        <v>17</v>
      </c>
      <c r="F6" s="31">
        <f t="shared" si="3"/>
        <v>4</v>
      </c>
      <c r="G6" s="31">
        <f t="shared" si="3"/>
        <v>0</v>
      </c>
      <c r="H6" s="31" t="str">
        <f t="shared" si="3"/>
        <v>福岡県　朝倉市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9.36</v>
      </c>
      <c r="P6" s="32">
        <f t="shared" si="3"/>
        <v>70.989999999999995</v>
      </c>
      <c r="Q6" s="32">
        <f t="shared" si="3"/>
        <v>4320</v>
      </c>
      <c r="R6" s="32">
        <f t="shared" si="3"/>
        <v>55322</v>
      </c>
      <c r="S6" s="32">
        <f t="shared" si="3"/>
        <v>246.71</v>
      </c>
      <c r="T6" s="32">
        <f t="shared" si="3"/>
        <v>224.24</v>
      </c>
      <c r="U6" s="32">
        <f t="shared" si="3"/>
        <v>5150</v>
      </c>
      <c r="V6" s="32">
        <f t="shared" si="3"/>
        <v>2.5</v>
      </c>
      <c r="W6" s="32">
        <f t="shared" si="3"/>
        <v>2060</v>
      </c>
      <c r="X6" s="33">
        <f>IF(X7="",NA(),X7)</f>
        <v>86.06</v>
      </c>
      <c r="Y6" s="33">
        <f t="shared" ref="Y6:AG6" si="4">IF(Y7="",NA(),Y7)</f>
        <v>87.33</v>
      </c>
      <c r="Z6" s="33">
        <f t="shared" si="4"/>
        <v>86.8</v>
      </c>
      <c r="AA6" s="33">
        <f t="shared" si="4"/>
        <v>88.92</v>
      </c>
      <c r="AB6" s="33">
        <f t="shared" si="4"/>
        <v>89.88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1317.99</v>
      </c>
      <c r="BF6" s="33">
        <f t="shared" ref="BF6:BN6" si="7">IF(BF7="",NA(),BF7)</f>
        <v>1089.22</v>
      </c>
      <c r="BG6" s="33">
        <f t="shared" si="7"/>
        <v>1091.17</v>
      </c>
      <c r="BH6" s="33">
        <f t="shared" si="7"/>
        <v>1043.3499999999999</v>
      </c>
      <c r="BI6" s="33">
        <f t="shared" si="7"/>
        <v>576.28</v>
      </c>
      <c r="BJ6" s="33">
        <f t="shared" si="7"/>
        <v>1835.56</v>
      </c>
      <c r="BK6" s="33">
        <f t="shared" si="7"/>
        <v>1622.51</v>
      </c>
      <c r="BL6" s="33">
        <f t="shared" si="7"/>
        <v>1569.13</v>
      </c>
      <c r="BM6" s="33">
        <f t="shared" si="7"/>
        <v>1436</v>
      </c>
      <c r="BN6" s="33">
        <f t="shared" si="7"/>
        <v>1434.89</v>
      </c>
      <c r="BO6" s="32" t="str">
        <f>IF(BO7="","",IF(BO7="-","【-】","【"&amp;SUBSTITUTE(TEXT(BO7,"#,##0.00"),"-","△")&amp;"】"))</f>
        <v>【1,457.06】</v>
      </c>
      <c r="BP6" s="33">
        <f>IF(BP7="",NA(),BP7)</f>
        <v>59.13</v>
      </c>
      <c r="BQ6" s="33">
        <f t="shared" ref="BQ6:BY6" si="8">IF(BQ7="",NA(),BQ7)</f>
        <v>59.26</v>
      </c>
      <c r="BR6" s="33">
        <f t="shared" si="8"/>
        <v>63.61</v>
      </c>
      <c r="BS6" s="33">
        <f t="shared" si="8"/>
        <v>71.75</v>
      </c>
      <c r="BT6" s="33">
        <f t="shared" si="8"/>
        <v>70.319999999999993</v>
      </c>
      <c r="BU6" s="33">
        <f t="shared" si="8"/>
        <v>52.89</v>
      </c>
      <c r="BV6" s="33">
        <f t="shared" si="8"/>
        <v>62.83</v>
      </c>
      <c r="BW6" s="33">
        <f t="shared" si="8"/>
        <v>64.63</v>
      </c>
      <c r="BX6" s="33">
        <f t="shared" si="8"/>
        <v>66.56</v>
      </c>
      <c r="BY6" s="33">
        <f t="shared" si="8"/>
        <v>66.22</v>
      </c>
      <c r="BZ6" s="32" t="str">
        <f>IF(BZ7="","",IF(BZ7="-","【-】","【"&amp;SUBSTITUTE(TEXT(BZ7,"#,##0.00"),"-","△")&amp;"】"))</f>
        <v>【64.73】</v>
      </c>
      <c r="CA6" s="33">
        <f>IF(CA7="",NA(),CA7)</f>
        <v>308.25</v>
      </c>
      <c r="CB6" s="33">
        <f t="shared" ref="CB6:CJ6" si="9">IF(CB7="",NA(),CB7)</f>
        <v>353.52</v>
      </c>
      <c r="CC6" s="33">
        <f t="shared" si="9"/>
        <v>331.8</v>
      </c>
      <c r="CD6" s="33">
        <f t="shared" si="9"/>
        <v>303.76</v>
      </c>
      <c r="CE6" s="33">
        <f t="shared" si="9"/>
        <v>303.18</v>
      </c>
      <c r="CF6" s="33">
        <f t="shared" si="9"/>
        <v>300.52</v>
      </c>
      <c r="CG6" s="33">
        <f t="shared" si="9"/>
        <v>250.43</v>
      </c>
      <c r="CH6" s="33">
        <f t="shared" si="9"/>
        <v>245.75</v>
      </c>
      <c r="CI6" s="33">
        <f t="shared" si="9"/>
        <v>244.29</v>
      </c>
      <c r="CJ6" s="33">
        <f t="shared" si="9"/>
        <v>246.72</v>
      </c>
      <c r="CK6" s="32" t="str">
        <f>IF(CK7="","",IF(CK7="-","【-】","【"&amp;SUBSTITUTE(TEXT(CK7,"#,##0.00"),"-","△")&amp;"】"))</f>
        <v>【250.25】</v>
      </c>
      <c r="CL6" s="33">
        <f>IF(CL7="",NA(),CL7)</f>
        <v>59.82</v>
      </c>
      <c r="CM6" s="33">
        <f t="shared" ref="CM6:CU6" si="10">IF(CM7="",NA(),CM7)</f>
        <v>64.83</v>
      </c>
      <c r="CN6" s="33">
        <f t="shared" si="10"/>
        <v>67.459999999999994</v>
      </c>
      <c r="CO6" s="33">
        <f t="shared" si="10"/>
        <v>71.75</v>
      </c>
      <c r="CP6" s="33">
        <f t="shared" si="10"/>
        <v>71.3</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78.8</v>
      </c>
      <c r="CX6" s="33">
        <f t="shared" ref="CX6:DF6" si="11">IF(CX7="",NA(),CX7)</f>
        <v>82.39</v>
      </c>
      <c r="CY6" s="33">
        <f t="shared" si="11"/>
        <v>85</v>
      </c>
      <c r="CZ6" s="33">
        <f t="shared" si="11"/>
        <v>85.51</v>
      </c>
      <c r="DA6" s="33">
        <f t="shared" si="11"/>
        <v>85.65</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402281</v>
      </c>
      <c r="D7" s="35">
        <v>47</v>
      </c>
      <c r="E7" s="35">
        <v>17</v>
      </c>
      <c r="F7" s="35">
        <v>4</v>
      </c>
      <c r="G7" s="35">
        <v>0</v>
      </c>
      <c r="H7" s="35" t="s">
        <v>96</v>
      </c>
      <c r="I7" s="35" t="s">
        <v>97</v>
      </c>
      <c r="J7" s="35" t="s">
        <v>98</v>
      </c>
      <c r="K7" s="35" t="s">
        <v>99</v>
      </c>
      <c r="L7" s="35" t="s">
        <v>100</v>
      </c>
      <c r="M7" s="36" t="s">
        <v>101</v>
      </c>
      <c r="N7" s="36" t="s">
        <v>102</v>
      </c>
      <c r="O7" s="36">
        <v>9.36</v>
      </c>
      <c r="P7" s="36">
        <v>70.989999999999995</v>
      </c>
      <c r="Q7" s="36">
        <v>4320</v>
      </c>
      <c r="R7" s="36">
        <v>55322</v>
      </c>
      <c r="S7" s="36">
        <v>246.71</v>
      </c>
      <c r="T7" s="36">
        <v>224.24</v>
      </c>
      <c r="U7" s="36">
        <v>5150</v>
      </c>
      <c r="V7" s="36">
        <v>2.5</v>
      </c>
      <c r="W7" s="36">
        <v>2060</v>
      </c>
      <c r="X7" s="36">
        <v>86.06</v>
      </c>
      <c r="Y7" s="36">
        <v>87.33</v>
      </c>
      <c r="Z7" s="36">
        <v>86.8</v>
      </c>
      <c r="AA7" s="36">
        <v>88.92</v>
      </c>
      <c r="AB7" s="36">
        <v>89.88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1317.99</v>
      </c>
      <c r="BF7" s="36">
        <v>1089.22</v>
      </c>
      <c r="BG7" s="36">
        <v>1091.17</v>
      </c>
      <c r="BH7" s="36">
        <v>1043.3499999999999</v>
      </c>
      <c r="BI7" s="36">
        <v>576.28</v>
      </c>
      <c r="BJ7" s="36">
        <v>1835.56</v>
      </c>
      <c r="BK7" s="36">
        <v>1622.51</v>
      </c>
      <c r="BL7" s="36">
        <v>1569.13</v>
      </c>
      <c r="BM7" s="36">
        <v>1436</v>
      </c>
      <c r="BN7" s="36">
        <v>1434.89</v>
      </c>
      <c r="BO7" s="36">
        <v>1457.06</v>
      </c>
      <c r="BP7" s="36">
        <v>59.13</v>
      </c>
      <c r="BQ7" s="36">
        <v>59.26</v>
      </c>
      <c r="BR7" s="36">
        <v>63.61</v>
      </c>
      <c r="BS7" s="36">
        <v>71.75</v>
      </c>
      <c r="BT7" s="36">
        <v>70.319999999999993</v>
      </c>
      <c r="BU7" s="36">
        <v>52.89</v>
      </c>
      <c r="BV7" s="36">
        <v>62.83</v>
      </c>
      <c r="BW7" s="36">
        <v>64.63</v>
      </c>
      <c r="BX7" s="36">
        <v>66.56</v>
      </c>
      <c r="BY7" s="36">
        <v>66.22</v>
      </c>
      <c r="BZ7" s="36">
        <v>64.73</v>
      </c>
      <c r="CA7" s="36">
        <v>308.25</v>
      </c>
      <c r="CB7" s="36">
        <v>353.52</v>
      </c>
      <c r="CC7" s="36">
        <v>331.8</v>
      </c>
      <c r="CD7" s="36">
        <v>303.76</v>
      </c>
      <c r="CE7" s="36">
        <v>303.18</v>
      </c>
      <c r="CF7" s="36">
        <v>300.52</v>
      </c>
      <c r="CG7" s="36">
        <v>250.43</v>
      </c>
      <c r="CH7" s="36">
        <v>245.75</v>
      </c>
      <c r="CI7" s="36">
        <v>244.29</v>
      </c>
      <c r="CJ7" s="36">
        <v>246.72</v>
      </c>
      <c r="CK7" s="36">
        <v>250.25</v>
      </c>
      <c r="CL7" s="36">
        <v>59.82</v>
      </c>
      <c r="CM7" s="36">
        <v>64.83</v>
      </c>
      <c r="CN7" s="36">
        <v>67.459999999999994</v>
      </c>
      <c r="CO7" s="36">
        <v>71.75</v>
      </c>
      <c r="CP7" s="36">
        <v>71.3</v>
      </c>
      <c r="CQ7" s="36">
        <v>36.799999999999997</v>
      </c>
      <c r="CR7" s="36">
        <v>42.31</v>
      </c>
      <c r="CS7" s="36">
        <v>43.65</v>
      </c>
      <c r="CT7" s="36">
        <v>43.58</v>
      </c>
      <c r="CU7" s="36">
        <v>41.35</v>
      </c>
      <c r="CV7" s="36">
        <v>40.31</v>
      </c>
      <c r="CW7" s="36">
        <v>78.8</v>
      </c>
      <c r="CX7" s="36">
        <v>82.39</v>
      </c>
      <c r="CY7" s="36">
        <v>85</v>
      </c>
      <c r="CZ7" s="36">
        <v>85.51</v>
      </c>
      <c r="DA7" s="36">
        <v>85.65</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裕亮</cp:lastModifiedBy>
  <dcterms:created xsi:type="dcterms:W3CDTF">2017-02-08T03:04:34Z</dcterms:created>
  <dcterms:modified xsi:type="dcterms:W3CDTF">2017-02-15T06:15:06Z</dcterms:modified>
  <cp:category/>
</cp:coreProperties>
</file>