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sanas1\＠朝倉市共有 - Asanas1\下水道課\庶務係共通\010 下水道総括\002 決算\H27共通資料\2017.0126 経営比較分析表\回答(20170213差換)\"/>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AL8" i="4" s="1"/>
  <c r="Q6" i="5"/>
  <c r="AD10" i="4" s="1"/>
  <c r="P6" i="5"/>
  <c r="O6" i="5"/>
  <c r="P10" i="4" s="1"/>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I10" i="4"/>
  <c r="B10" i="4"/>
  <c r="BB8" i="4"/>
  <c r="W8" i="4"/>
  <c r="I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<sst xmlns="http://schemas.openxmlformats.org/spreadsheetml/2006/main" count="232" uniqueCount="111">
  <si>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</si>
  <si>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</si>
  <si>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</si>
  <si>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</si>
  <si>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</si>
  <si>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</si>
  <si>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</si>
  <si>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</si>
  <si>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</si>
  <si>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</si>
  <si>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</si>
  <si>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</si>
  <si>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</si>
  <si>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</si>
  <si>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</si>
  <si>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</si>
  <si>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</si>
  <si>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</si>
  <si>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</si>
  <si>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</si>
  <si>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</si>
  <si>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</si>
  <si>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</si>
  <si>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</si>
  <si>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</si>
  <si>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</si>
  <si>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</si>
  <si>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</si>
  <si>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</si>
  <si>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</si>
  <si>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</si>
  <si>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</si>
  <si>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</si>
  <si>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</si>
  <si>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</si>
  <si>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</si>
  <si>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</si>
  <si>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</si>
  <si>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</si>
  <si>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</si>
  <si>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</si>
  <si>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</si>
  <si>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</si>
  <si>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</si>
  <si>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</si>
  <si>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</si>
  <si>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</si>
  <si>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</si>
  <si>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</si>
  <si>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</si>
  <si>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</si>
  <si>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</si>
  <si>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</si>
  <si>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</si>
  <si>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</si>
  <si>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</si>
  <si>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</si>
  <si>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</si>
  <si>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</si>
  <si>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</si>
  <si>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</si>
  <si>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</si>
  <si>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</si>
  <si>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</si>
  <si>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</si>
  <si>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</si>
  <si>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</si>
  <si>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</si>
  <si>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</si>
  <si>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</si>
  <si>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</si>
  <si>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</si>
  <si>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</si>
  <si>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</si>
  <si>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</si>
  <si>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</si>
  <si>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</si>
  <si>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</si>
  <si>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</si>
  <si>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</si>
  <si>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</si>
  <si>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</si>
  <si>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</si>
  <si>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</si>
  <si>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</si>
  <si>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</si>
  <si>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</si>
  <si>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</si>
  <si>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</si>
  <si>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</si>
  <si>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</si>
  <si>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</si>
  <si>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</si>
  <si>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</si>
  <si>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</si>
  <si>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</si>
  <si>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福岡県　朝倉市</t>
  </si>
  <si>
    <t>法非適用</t>
  </si>
  <si>
    <t>下水道事業</t>
  </si>
  <si>
    <t>特定地域生活排水処理</t>
  </si>
  <si>
    <t>K2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</si>
  <si>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</si>
  <si>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</si>
  <si>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</si>
  <si>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</si>
  <si>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</si>
  <si>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</si>
  <si>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</si>
  <si>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市が管理する管渠はありません。</t>
    <phoneticPr fontId="4"/>
  </si>
  <si>
    <t>当該事業は、今後の整備が進むことに比例して維持補修等の経費が増加していくことになります。限られた収入のなかで安定した経営を行うため、経費節減の努力や、修繕箇所の早期発見等による効率的な施設管理を行っていきます。</t>
    <phoneticPr fontId="4"/>
  </si>
  <si>
    <t>①収益的収支比率は減少していますが、これは公営企業移行に伴い収益につながらない費用の発生及び地方債償還の据置期間の変更による償還費の増加により一時的に数値が悪化しているものです。
④債務残高に関しては類似団体に比較して低く抑えられており、若干の低減傾向が見られます。
⑤経費回収率については類似団体並みを維持していますが、経費の完全回収には至っていません。
⑥汚水処理原価については類似団体に比べてかなり低く抑えられており、効率的な運営が行われていると言えます。
⑦施設利用率については浄化槽施設の性質上、過大にはなり得ません。
⑧水洗化率については浄化槽施設の性質上、ほぼ100％を保つことが可能です。</t>
    <rPh sb="9" eb="11">
      <t>ゲンショウ</t>
    </rPh>
    <rPh sb="21" eb="23">
      <t>コウエイ</t>
    </rPh>
    <rPh sb="23" eb="25">
      <t>キギョウ</t>
    </rPh>
    <rPh sb="25" eb="27">
      <t>イコウ</t>
    </rPh>
    <rPh sb="28" eb="29">
      <t>トモナ</t>
    </rPh>
    <rPh sb="30" eb="32">
      <t>シュウエキ</t>
    </rPh>
    <rPh sb="39" eb="41">
      <t>ヒヨウ</t>
    </rPh>
    <rPh sb="42" eb="44">
      <t>ハッセイ</t>
    </rPh>
    <rPh sb="44" eb="45">
      <t>オヨ</t>
    </rPh>
    <rPh sb="46" eb="49">
      <t>チホウサイ</t>
    </rPh>
    <rPh sb="49" eb="51">
      <t>ショウカン</t>
    </rPh>
    <rPh sb="52" eb="54">
      <t>スエオキ</t>
    </rPh>
    <rPh sb="54" eb="56">
      <t>キカン</t>
    </rPh>
    <rPh sb="57" eb="59">
      <t>ヘンコウ</t>
    </rPh>
    <rPh sb="62" eb="64">
      <t>ショウカン</t>
    </rPh>
    <rPh sb="64" eb="65">
      <t>ヒ</t>
    </rPh>
    <rPh sb="66" eb="68">
      <t>ゾウカ</t>
    </rPh>
    <rPh sb="71" eb="74">
      <t>イチジテキ</t>
    </rPh>
    <rPh sb="75" eb="77">
      <t>スウチ</t>
    </rPh>
    <rPh sb="78" eb="80">
      <t>アッカ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</si>
</sst>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1446712"/>
        <c:axId val="22144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221446712"/>
        <c:axId val="221446320"/>
      </c:lineChart>
      <c:dateAx>
        <c:axId val="221446712"/>
        <c:scaling>
          <c:orientation val="minMax"/>
        </c:scaling>
        <c:delete val="1"/>
        <c:axPos val="b"/>
        <c:numFmt formatCode="ge" sourceLinked="1"/>
        <c:majorTickMark val="none"/>
        <c:minorTickMark val="none"/>
        <c:tickLblPos val="none"/>
        <c:crossAx val="221446320"/>
        <c:crosses val="autoZero"/>
        <c:auto val="1"/>
        <c:lblOffset val="100"/>
        <c:baseTimeUnit val="years"/>
      </c:dateAx>
      <c:valAx>
        <c:axId val="22144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446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98.05</c:v>
                </c:pt>
                <c:pt idx="1">
                  <c:v>99.2</c:v>
                </c:pt>
                <c:pt idx="2">
                  <c:v>99.38</c:v>
                </c:pt>
                <c:pt idx="3">
                  <c:v>99.41</c:v>
                </c:pt>
                <c:pt idx="4">
                  <c:v>99.66</c:v>
                </c:pt>
              </c:numCache>
            </c:numRef>
          </c:val>
        </c:ser>
        <c:dLbls>
          <c:showLegendKey val="0"/>
          <c:showVal val="0"/>
          <c:showCatName val="0"/>
          <c:showSerName val="0"/>
          <c:showPercent val="0"/>
          <c:showBubbleSize val="0"/>
        </c:dLbls>
        <c:gapWidth val="150"/>
        <c:axId val="227702224"/>
        <c:axId val="29232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61.93</c:v>
                </c:pt>
                <c:pt idx="2">
                  <c:v>59.5</c:v>
                </c:pt>
                <c:pt idx="3">
                  <c:v>53.84</c:v>
                </c:pt>
                <c:pt idx="4">
                  <c:v>60.25</c:v>
                </c:pt>
              </c:numCache>
            </c:numRef>
          </c:val>
          <c:smooth val="0"/>
        </c:ser>
        <c:dLbls>
          <c:showLegendKey val="0"/>
          <c:showVal val="0"/>
          <c:showCatName val="0"/>
          <c:showSerName val="0"/>
          <c:showPercent val="0"/>
          <c:showBubbleSize val="0"/>
        </c:dLbls>
        <c:marker val="1"/>
        <c:smooth val="0"/>
        <c:axId val="227702224"/>
        <c:axId val="292326240"/>
      </c:lineChart>
      <c:dateAx>
        <c:axId val="227702224"/>
        <c:scaling>
          <c:orientation val="minMax"/>
        </c:scaling>
        <c:delete val="1"/>
        <c:axPos val="b"/>
        <c:numFmt formatCode="ge" sourceLinked="1"/>
        <c:majorTickMark val="none"/>
        <c:minorTickMark val="none"/>
        <c:tickLblPos val="none"/>
        <c:crossAx val="292326240"/>
        <c:crosses val="autoZero"/>
        <c:auto val="1"/>
        <c:lblOffset val="100"/>
        <c:baseTimeUnit val="years"/>
      </c:dateAx>
      <c:valAx>
        <c:axId val="29232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70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98.67</c:v>
                </c:pt>
                <c:pt idx="1">
                  <c:v>98.49</c:v>
                </c:pt>
                <c:pt idx="2">
                  <c:v>98.37</c:v>
                </c:pt>
                <c:pt idx="3">
                  <c:v>98.56</c:v>
                </c:pt>
                <c:pt idx="4">
                  <c:v>99.22</c:v>
                </c:pt>
              </c:numCache>
            </c:numRef>
          </c:val>
        </c:ser>
        <c:dLbls>
          <c:showLegendKey val="0"/>
          <c:showVal val="0"/>
          <c:showCatName val="0"/>
          <c:showSerName val="0"/>
          <c:showPercent val="0"/>
          <c:showBubbleSize val="0"/>
        </c:dLbls>
        <c:gapWidth val="150"/>
        <c:axId val="292327416"/>
        <c:axId val="29232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c:v>
                </c:pt>
                <c:pt idx="1">
                  <c:v>77.25</c:v>
                </c:pt>
                <c:pt idx="2">
                  <c:v>92.37</c:v>
                </c:pt>
                <c:pt idx="3">
                  <c:v>95.04</c:v>
                </c:pt>
                <c:pt idx="4">
                  <c:v>95.26</c:v>
                </c:pt>
              </c:numCache>
            </c:numRef>
          </c:val>
          <c:smooth val="0"/>
        </c:ser>
        <c:dLbls>
          <c:showLegendKey val="0"/>
          <c:showVal val="0"/>
          <c:showCatName val="0"/>
          <c:showSerName val="0"/>
          <c:showPercent val="0"/>
          <c:showBubbleSize val="0"/>
        </c:dLbls>
        <c:marker val="1"/>
        <c:smooth val="0"/>
        <c:axId val="292327416"/>
        <c:axId val="292327808"/>
      </c:lineChart>
      <c:dateAx>
        <c:axId val="292327416"/>
        <c:scaling>
          <c:orientation val="minMax"/>
        </c:scaling>
        <c:delete val="1"/>
        <c:axPos val="b"/>
        <c:numFmt formatCode="ge" sourceLinked="1"/>
        <c:majorTickMark val="none"/>
        <c:minorTickMark val="none"/>
        <c:tickLblPos val="none"/>
        <c:crossAx val="292327808"/>
        <c:crosses val="autoZero"/>
        <c:auto val="1"/>
        <c:lblOffset val="100"/>
        <c:baseTimeUnit val="years"/>
      </c:dateAx>
      <c:valAx>
        <c:axId val="29232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327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96.51</c:v>
                </c:pt>
                <c:pt idx="1">
                  <c:v>96.36</c:v>
                </c:pt>
                <c:pt idx="2">
                  <c:v>96.15</c:v>
                </c:pt>
                <c:pt idx="3">
                  <c:v>95.83</c:v>
                </c:pt>
                <c:pt idx="4">
                  <c:v>93.38</c:v>
                </c:pt>
              </c:numCache>
            </c:numRef>
          </c:val>
        </c:ser>
        <c:dLbls>
          <c:showLegendKey val="0"/>
          <c:showVal val="0"/>
          <c:showCatName val="0"/>
          <c:showSerName val="0"/>
          <c:showPercent val="0"/>
          <c:showBubbleSize val="0"/>
        </c:dLbls>
        <c:gapWidth val="150"/>
        <c:axId val="221448672"/>
        <c:axId val="221449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1448672"/>
        <c:axId val="221449064"/>
      </c:lineChart>
      <c:dateAx>
        <c:axId val="221448672"/>
        <c:scaling>
          <c:orientation val="minMax"/>
        </c:scaling>
        <c:delete val="1"/>
        <c:axPos val="b"/>
        <c:numFmt formatCode="ge" sourceLinked="1"/>
        <c:majorTickMark val="none"/>
        <c:minorTickMark val="none"/>
        <c:tickLblPos val="none"/>
        <c:crossAx val="221449064"/>
        <c:crosses val="autoZero"/>
        <c:auto val="1"/>
        <c:lblOffset val="100"/>
        <c:baseTimeUnit val="years"/>
      </c:dateAx>
      <c:valAx>
        <c:axId val="221449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44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1450240"/>
        <c:axId val="221450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1450240"/>
        <c:axId val="221450632"/>
      </c:lineChart>
      <c:dateAx>
        <c:axId val="221450240"/>
        <c:scaling>
          <c:orientation val="minMax"/>
        </c:scaling>
        <c:delete val="1"/>
        <c:axPos val="b"/>
        <c:numFmt formatCode="ge" sourceLinked="1"/>
        <c:majorTickMark val="none"/>
        <c:minorTickMark val="none"/>
        <c:tickLblPos val="none"/>
        <c:crossAx val="221450632"/>
        <c:crosses val="autoZero"/>
        <c:auto val="1"/>
        <c:lblOffset val="100"/>
        <c:baseTimeUnit val="years"/>
      </c:dateAx>
      <c:valAx>
        <c:axId val="221450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45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1451808"/>
        <c:axId val="221452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1451808"/>
        <c:axId val="221452200"/>
      </c:lineChart>
      <c:dateAx>
        <c:axId val="221451808"/>
        <c:scaling>
          <c:orientation val="minMax"/>
        </c:scaling>
        <c:delete val="1"/>
        <c:axPos val="b"/>
        <c:numFmt formatCode="ge" sourceLinked="1"/>
        <c:majorTickMark val="none"/>
        <c:minorTickMark val="none"/>
        <c:tickLblPos val="none"/>
        <c:crossAx val="221452200"/>
        <c:crosses val="autoZero"/>
        <c:auto val="1"/>
        <c:lblOffset val="100"/>
        <c:baseTimeUnit val="years"/>
      </c:dateAx>
      <c:valAx>
        <c:axId val="221452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45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7704184"/>
        <c:axId val="227704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7704184"/>
        <c:axId val="227704576"/>
      </c:lineChart>
      <c:dateAx>
        <c:axId val="227704184"/>
        <c:scaling>
          <c:orientation val="minMax"/>
        </c:scaling>
        <c:delete val="1"/>
        <c:axPos val="b"/>
        <c:numFmt formatCode="ge" sourceLinked="1"/>
        <c:majorTickMark val="none"/>
        <c:minorTickMark val="none"/>
        <c:tickLblPos val="none"/>
        <c:crossAx val="227704576"/>
        <c:crosses val="autoZero"/>
        <c:auto val="1"/>
        <c:lblOffset val="100"/>
        <c:baseTimeUnit val="years"/>
      </c:dateAx>
      <c:valAx>
        <c:axId val="22770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704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7705752"/>
        <c:axId val="22770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7705752"/>
        <c:axId val="227706144"/>
      </c:lineChart>
      <c:dateAx>
        <c:axId val="227705752"/>
        <c:scaling>
          <c:orientation val="minMax"/>
        </c:scaling>
        <c:delete val="1"/>
        <c:axPos val="b"/>
        <c:numFmt formatCode="ge" sourceLinked="1"/>
        <c:majorTickMark val="none"/>
        <c:minorTickMark val="none"/>
        <c:tickLblPos val="none"/>
        <c:crossAx val="227706144"/>
        <c:crosses val="autoZero"/>
        <c:auto val="1"/>
        <c:lblOffset val="100"/>
        <c:baseTimeUnit val="years"/>
      </c:dateAx>
      <c:valAx>
        <c:axId val="22770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705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226.77</c:v>
                </c:pt>
                <c:pt idx="1">
                  <c:v>226.26</c:v>
                </c:pt>
                <c:pt idx="2">
                  <c:v>218.85</c:v>
                </c:pt>
                <c:pt idx="3">
                  <c:v>203.85</c:v>
                </c:pt>
                <c:pt idx="4">
                  <c:v>201.38</c:v>
                </c:pt>
              </c:numCache>
            </c:numRef>
          </c:val>
        </c:ser>
        <c:dLbls>
          <c:showLegendKey val="0"/>
          <c:showVal val="0"/>
          <c:showCatName val="0"/>
          <c:showSerName val="0"/>
          <c:showPercent val="0"/>
          <c:showBubbleSize val="0"/>
        </c:dLbls>
        <c:gapWidth val="150"/>
        <c:axId val="227707320"/>
        <c:axId val="227707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421.01</c:v>
                </c:pt>
                <c:pt idx="1">
                  <c:v>430.64</c:v>
                </c:pt>
                <c:pt idx="2">
                  <c:v>232.83</c:v>
                </c:pt>
                <c:pt idx="3">
                  <c:v>261.08</c:v>
                </c:pt>
                <c:pt idx="4">
                  <c:v>241.49</c:v>
                </c:pt>
              </c:numCache>
            </c:numRef>
          </c:val>
          <c:smooth val="0"/>
        </c:ser>
        <c:dLbls>
          <c:showLegendKey val="0"/>
          <c:showVal val="0"/>
          <c:showCatName val="0"/>
          <c:showSerName val="0"/>
          <c:showPercent val="0"/>
          <c:showBubbleSize val="0"/>
        </c:dLbls>
        <c:marker val="1"/>
        <c:smooth val="0"/>
        <c:axId val="227707320"/>
        <c:axId val="227707712"/>
      </c:lineChart>
      <c:dateAx>
        <c:axId val="227707320"/>
        <c:scaling>
          <c:orientation val="minMax"/>
        </c:scaling>
        <c:delete val="1"/>
        <c:axPos val="b"/>
        <c:numFmt formatCode="ge" sourceLinked="1"/>
        <c:majorTickMark val="none"/>
        <c:minorTickMark val="none"/>
        <c:tickLblPos val="none"/>
        <c:crossAx val="227707712"/>
        <c:crosses val="autoZero"/>
        <c:auto val="1"/>
        <c:lblOffset val="100"/>
        <c:baseTimeUnit val="years"/>
      </c:dateAx>
      <c:valAx>
        <c:axId val="22770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707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69.2</c:v>
                </c:pt>
                <c:pt idx="1">
                  <c:v>65.83</c:v>
                </c:pt>
                <c:pt idx="2">
                  <c:v>68.27</c:v>
                </c:pt>
                <c:pt idx="3">
                  <c:v>69.91</c:v>
                </c:pt>
                <c:pt idx="4">
                  <c:v>68.3</c:v>
                </c:pt>
              </c:numCache>
            </c:numRef>
          </c:val>
        </c:ser>
        <c:dLbls>
          <c:showLegendKey val="0"/>
          <c:showVal val="0"/>
          <c:showCatName val="0"/>
          <c:showSerName val="0"/>
          <c:showPercent val="0"/>
          <c:showBubbleSize val="0"/>
        </c:dLbls>
        <c:gapWidth val="150"/>
        <c:axId val="227708888"/>
        <c:axId val="22770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58.98</c:v>
                </c:pt>
                <c:pt idx="1">
                  <c:v>58.78</c:v>
                </c:pt>
                <c:pt idx="2">
                  <c:v>67.92</c:v>
                </c:pt>
                <c:pt idx="3">
                  <c:v>68.61</c:v>
                </c:pt>
                <c:pt idx="4">
                  <c:v>65.7</c:v>
                </c:pt>
              </c:numCache>
            </c:numRef>
          </c:val>
          <c:smooth val="0"/>
        </c:ser>
        <c:dLbls>
          <c:showLegendKey val="0"/>
          <c:showVal val="0"/>
          <c:showCatName val="0"/>
          <c:showSerName val="0"/>
          <c:showPercent val="0"/>
          <c:showBubbleSize val="0"/>
        </c:dLbls>
        <c:marker val="1"/>
        <c:smooth val="0"/>
        <c:axId val="227708888"/>
        <c:axId val="227709280"/>
      </c:lineChart>
      <c:dateAx>
        <c:axId val="227708888"/>
        <c:scaling>
          <c:orientation val="minMax"/>
        </c:scaling>
        <c:delete val="1"/>
        <c:axPos val="b"/>
        <c:numFmt formatCode="ge" sourceLinked="1"/>
        <c:majorTickMark val="none"/>
        <c:minorTickMark val="none"/>
        <c:tickLblPos val="none"/>
        <c:crossAx val="227709280"/>
        <c:crosses val="autoZero"/>
        <c:auto val="1"/>
        <c:lblOffset val="100"/>
        <c:baseTimeUnit val="years"/>
      </c:dateAx>
      <c:valAx>
        <c:axId val="22770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708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160.75</c:v>
                </c:pt>
                <c:pt idx="1">
                  <c:v>164.11</c:v>
                </c:pt>
                <c:pt idx="2">
                  <c:v>158.18</c:v>
                </c:pt>
                <c:pt idx="3">
                  <c:v>160.16</c:v>
                </c:pt>
                <c:pt idx="4">
                  <c:v>163.81</c:v>
                </c:pt>
              </c:numCache>
            </c:numRef>
          </c:val>
        </c:ser>
        <c:dLbls>
          <c:showLegendKey val="0"/>
          <c:showVal val="0"/>
          <c:showCatName val="0"/>
          <c:showSerName val="0"/>
          <c:showPercent val="0"/>
          <c:showBubbleSize val="0"/>
        </c:dLbls>
        <c:gapWidth val="150"/>
        <c:axId val="227703792"/>
        <c:axId val="227703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253.84</c:v>
                </c:pt>
                <c:pt idx="1">
                  <c:v>257.02999999999997</c:v>
                </c:pt>
                <c:pt idx="2">
                  <c:v>229.12</c:v>
                </c:pt>
                <c:pt idx="3">
                  <c:v>241.18</c:v>
                </c:pt>
                <c:pt idx="4">
                  <c:v>247.94</c:v>
                </c:pt>
              </c:numCache>
            </c:numRef>
          </c:val>
          <c:smooth val="0"/>
        </c:ser>
        <c:dLbls>
          <c:showLegendKey val="0"/>
          <c:showVal val="0"/>
          <c:showCatName val="0"/>
          <c:showSerName val="0"/>
          <c:showPercent val="0"/>
          <c:showBubbleSize val="0"/>
        </c:dLbls>
        <c:marker val="1"/>
        <c:smooth val="0"/>
        <c:axId val="227703792"/>
        <c:axId val="227703400"/>
      </c:lineChart>
      <c:dateAx>
        <c:axId val="227703792"/>
        <c:scaling>
          <c:orientation val="minMax"/>
        </c:scaling>
        <c:delete val="1"/>
        <c:axPos val="b"/>
        <c:numFmt formatCode="ge" sourceLinked="1"/>
        <c:majorTickMark val="none"/>
        <c:minorTickMark val="none"/>
        <c:tickLblPos val="none"/>
        <c:crossAx val="227703400"/>
        <c:crosses val="autoZero"/>
        <c:auto val="1"/>
        <c:lblOffset val="100"/>
        <c:baseTimeUnit val="years"/>
      </c:dateAx>
      <c:valAx>
        <c:axId val="227703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70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N9" zoomScale="70" zoomScaleNormal="7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福岡県　朝倉市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特定地域生活排水処理</v>
      </c>
      <c r="Q8" s="46"/>
      <c r="R8" s="46"/>
      <c r="S8" s="46"/>
      <c r="T8" s="46"/>
      <c r="U8" s="46"/>
      <c r="V8" s="46"/>
      <c r="W8" s="46" t="str">
        <f>データ!L6</f>
        <v>K2</v>
      </c>
      <c r="X8" s="46"/>
      <c r="Y8" s="46"/>
      <c r="Z8" s="46"/>
      <c r="AA8" s="46"/>
      <c r="AB8" s="46"/>
      <c r="AC8" s="46"/>
      <c r="AD8" s="3"/>
      <c r="AE8" s="3"/>
      <c r="AF8" s="3"/>
      <c r="AG8" s="3"/>
      <c r="AH8" s="3"/>
      <c r="AI8" s="3"/>
      <c r="AJ8" s="3"/>
      <c r="AK8" s="3"/>
      <c r="AL8" s="47">
        <f>データ!R6</f>
        <v>55322</v>
      </c>
      <c r="AM8" s="47"/>
      <c r="AN8" s="47"/>
      <c r="AO8" s="47"/>
      <c r="AP8" s="47"/>
      <c r="AQ8" s="47"/>
      <c r="AR8" s="47"/>
      <c r="AS8" s="47"/>
      <c r="AT8" s="43">
        <f>データ!S6</f>
        <v>246.71</v>
      </c>
      <c r="AU8" s="43"/>
      <c r="AV8" s="43"/>
      <c r="AW8" s="43"/>
      <c r="AX8" s="43"/>
      <c r="AY8" s="43"/>
      <c r="AZ8" s="43"/>
      <c r="BA8" s="43"/>
      <c r="BB8" s="43">
        <f>データ!T6</f>
        <v>224.24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6.95</v>
      </c>
      <c r="Q10" s="43"/>
      <c r="R10" s="43"/>
      <c r="S10" s="43"/>
      <c r="T10" s="43"/>
      <c r="U10" s="43"/>
      <c r="V10" s="43"/>
      <c r="W10" s="43">
        <f>データ!P6</f>
        <v>100</v>
      </c>
      <c r="X10" s="43"/>
      <c r="Y10" s="43"/>
      <c r="Z10" s="43"/>
      <c r="AA10" s="43"/>
      <c r="AB10" s="43"/>
      <c r="AC10" s="43"/>
      <c r="AD10" s="47">
        <f>データ!Q6</f>
        <v>4320</v>
      </c>
      <c r="AE10" s="47"/>
      <c r="AF10" s="47"/>
      <c r="AG10" s="47"/>
      <c r="AH10" s="47"/>
      <c r="AI10" s="47"/>
      <c r="AJ10" s="47"/>
      <c r="AK10" s="2"/>
      <c r="AL10" s="47">
        <f>データ!U6</f>
        <v>3823</v>
      </c>
      <c r="AM10" s="47"/>
      <c r="AN10" s="47"/>
      <c r="AO10" s="47"/>
      <c r="AP10" s="47"/>
      <c r="AQ10" s="47"/>
      <c r="AR10" s="47"/>
      <c r="AS10" s="47"/>
      <c r="AT10" s="43">
        <f>データ!V6</f>
        <v>228.69</v>
      </c>
      <c r="AU10" s="43"/>
      <c r="AV10" s="43"/>
      <c r="AW10" s="43"/>
      <c r="AX10" s="43"/>
      <c r="AY10" s="43"/>
      <c r="AZ10" s="43"/>
      <c r="BA10" s="43"/>
      <c r="BB10" s="43">
        <f>データ!W6</f>
        <v>16.72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402281</v>
      </c>
      <c r="D6" s="31">
        <f t="shared" si="3"/>
        <v>47</v>
      </c>
      <c r="E6" s="31">
        <f t="shared" si="3"/>
        <v>18</v>
      </c>
      <c r="F6" s="31">
        <f t="shared" si="3"/>
        <v>0</v>
      </c>
      <c r="G6" s="31">
        <f t="shared" si="3"/>
        <v>0</v>
      </c>
      <c r="H6" s="31" t="str">
        <f t="shared" si="3"/>
        <v>福岡県　朝倉市</v>
      </c>
      <c r="I6" s="31" t="str">
        <f t="shared" si="3"/>
        <v>法非適用</v>
      </c>
      <c r="J6" s="31" t="str">
        <f t="shared" si="3"/>
        <v>下水道事業</v>
      </c>
      <c r="K6" s="31" t="str">
        <f t="shared" si="3"/>
        <v>特定地域生活排水処理</v>
      </c>
      <c r="L6" s="31" t="str">
        <f t="shared" si="3"/>
        <v>K2</v>
      </c>
      <c r="M6" s="32" t="str">
        <f t="shared" si="3"/>
        <v>-</v>
      </c>
      <c r="N6" s="32" t="str">
        <f t="shared" si="3"/>
        <v>該当数値なし</v>
      </c>
      <c r="O6" s="32">
        <f t="shared" si="3"/>
        <v>6.95</v>
      </c>
      <c r="P6" s="32">
        <f t="shared" si="3"/>
        <v>100</v>
      </c>
      <c r="Q6" s="32">
        <f t="shared" si="3"/>
        <v>4320</v>
      </c>
      <c r="R6" s="32">
        <f t="shared" si="3"/>
        <v>55322</v>
      </c>
      <c r="S6" s="32">
        <f t="shared" si="3"/>
        <v>246.71</v>
      </c>
      <c r="T6" s="32">
        <f t="shared" si="3"/>
        <v>224.24</v>
      </c>
      <c r="U6" s="32">
        <f t="shared" si="3"/>
        <v>3823</v>
      </c>
      <c r="V6" s="32">
        <f t="shared" si="3"/>
        <v>228.69</v>
      </c>
      <c r="W6" s="32">
        <f t="shared" si="3"/>
        <v>16.72</v>
      </c>
      <c r="X6" s="33">
        <f>IF(X7="",NA(),X7)</f>
        <v>96.51</v>
      </c>
      <c r="Y6" s="33">
        <f t="shared" ref="Y6:AG6" si="4">IF(Y7="",NA(),Y7)</f>
        <v>96.36</v>
      </c>
      <c r="Z6" s="33">
        <f t="shared" si="4"/>
        <v>96.15</v>
      </c>
      <c r="AA6" s="33">
        <f t="shared" si="4"/>
        <v>95.83</v>
      </c>
      <c r="AB6" s="33">
        <f t="shared" si="4"/>
        <v>93.38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226.77</v>
      </c>
      <c r="BF6" s="33">
        <f t="shared" ref="BF6:BN6" si="7">IF(BF7="",NA(),BF7)</f>
        <v>226.26</v>
      </c>
      <c r="BG6" s="33">
        <f t="shared" si="7"/>
        <v>218.85</v>
      </c>
      <c r="BH6" s="33">
        <f t="shared" si="7"/>
        <v>203.85</v>
      </c>
      <c r="BI6" s="33">
        <f t="shared" si="7"/>
        <v>201.38</v>
      </c>
      <c r="BJ6" s="33">
        <f t="shared" si="7"/>
        <v>421.01</v>
      </c>
      <c r="BK6" s="33">
        <f t="shared" si="7"/>
        <v>430.64</v>
      </c>
      <c r="BL6" s="33">
        <f t="shared" si="7"/>
        <v>232.83</v>
      </c>
      <c r="BM6" s="33">
        <f t="shared" si="7"/>
        <v>261.08</v>
      </c>
      <c r="BN6" s="33">
        <f t="shared" si="7"/>
        <v>241.49</v>
      </c>
      <c r="BO6" s="32" t="str">
        <f>IF(BO7="","",IF(BO7="-","【-】","【"&amp;SUBSTITUTE(TEXT(BO7,"#,##0.00"),"-","△")&amp;"】"))</f>
        <v>【345.93】</v>
      </c>
      <c r="BP6" s="33">
        <f>IF(BP7="",NA(),BP7)</f>
        <v>69.2</v>
      </c>
      <c r="BQ6" s="33">
        <f t="shared" ref="BQ6:BY6" si="8">IF(BQ7="",NA(),BQ7)</f>
        <v>65.83</v>
      </c>
      <c r="BR6" s="33">
        <f t="shared" si="8"/>
        <v>68.27</v>
      </c>
      <c r="BS6" s="33">
        <f t="shared" si="8"/>
        <v>69.91</v>
      </c>
      <c r="BT6" s="33">
        <f t="shared" si="8"/>
        <v>68.3</v>
      </c>
      <c r="BU6" s="33">
        <f t="shared" si="8"/>
        <v>58.98</v>
      </c>
      <c r="BV6" s="33">
        <f t="shared" si="8"/>
        <v>58.78</v>
      </c>
      <c r="BW6" s="33">
        <f t="shared" si="8"/>
        <v>67.92</v>
      </c>
      <c r="BX6" s="33">
        <f t="shared" si="8"/>
        <v>68.61</v>
      </c>
      <c r="BY6" s="33">
        <f t="shared" si="8"/>
        <v>65.7</v>
      </c>
      <c r="BZ6" s="32" t="str">
        <f>IF(BZ7="","",IF(BZ7="-","【-】","【"&amp;SUBSTITUTE(TEXT(BZ7,"#,##0.00"),"-","△")&amp;"】"))</f>
        <v>【59.44】</v>
      </c>
      <c r="CA6" s="33">
        <f>IF(CA7="",NA(),CA7)</f>
        <v>160.75</v>
      </c>
      <c r="CB6" s="33">
        <f t="shared" ref="CB6:CJ6" si="9">IF(CB7="",NA(),CB7)</f>
        <v>164.11</v>
      </c>
      <c r="CC6" s="33">
        <f t="shared" si="9"/>
        <v>158.18</v>
      </c>
      <c r="CD6" s="33">
        <f t="shared" si="9"/>
        <v>160.16</v>
      </c>
      <c r="CE6" s="33">
        <f t="shared" si="9"/>
        <v>163.81</v>
      </c>
      <c r="CF6" s="33">
        <f t="shared" si="9"/>
        <v>253.84</v>
      </c>
      <c r="CG6" s="33">
        <f t="shared" si="9"/>
        <v>257.02999999999997</v>
      </c>
      <c r="CH6" s="33">
        <f t="shared" si="9"/>
        <v>229.12</v>
      </c>
      <c r="CI6" s="33">
        <f t="shared" si="9"/>
        <v>241.18</v>
      </c>
      <c r="CJ6" s="33">
        <f t="shared" si="9"/>
        <v>247.94</v>
      </c>
      <c r="CK6" s="32" t="str">
        <f>IF(CK7="","",IF(CK7="-","【-】","【"&amp;SUBSTITUTE(TEXT(CK7,"#,##0.00"),"-","△")&amp;"】"))</f>
        <v>【272.79】</v>
      </c>
      <c r="CL6" s="33">
        <f>IF(CL7="",NA(),CL7)</f>
        <v>98.05</v>
      </c>
      <c r="CM6" s="33">
        <f t="shared" ref="CM6:CU6" si="10">IF(CM7="",NA(),CM7)</f>
        <v>99.2</v>
      </c>
      <c r="CN6" s="33">
        <f t="shared" si="10"/>
        <v>99.38</v>
      </c>
      <c r="CO6" s="33">
        <f t="shared" si="10"/>
        <v>99.41</v>
      </c>
      <c r="CP6" s="33">
        <f t="shared" si="10"/>
        <v>99.66</v>
      </c>
      <c r="CQ6" s="33">
        <f t="shared" si="10"/>
        <v>60.03</v>
      </c>
      <c r="CR6" s="33">
        <f t="shared" si="10"/>
        <v>61.93</v>
      </c>
      <c r="CS6" s="33">
        <f t="shared" si="10"/>
        <v>59.5</v>
      </c>
      <c r="CT6" s="33">
        <f t="shared" si="10"/>
        <v>53.84</v>
      </c>
      <c r="CU6" s="33">
        <f t="shared" si="10"/>
        <v>60.25</v>
      </c>
      <c r="CV6" s="32" t="str">
        <f>IF(CV7="","",IF(CV7="-","【-】","【"&amp;SUBSTITUTE(TEXT(CV7,"#,##0.00"),"-","△")&amp;"】"))</f>
        <v>【58.84】</v>
      </c>
      <c r="CW6" s="33">
        <f>IF(CW7="",NA(),CW7)</f>
        <v>98.67</v>
      </c>
      <c r="CX6" s="33">
        <f t="shared" ref="CX6:DF6" si="11">IF(CX7="",NA(),CX7)</f>
        <v>98.49</v>
      </c>
      <c r="CY6" s="33">
        <f t="shared" si="11"/>
        <v>98.37</v>
      </c>
      <c r="CZ6" s="33">
        <f t="shared" si="11"/>
        <v>98.56</v>
      </c>
      <c r="DA6" s="33">
        <f t="shared" si="11"/>
        <v>99.22</v>
      </c>
      <c r="DB6" s="33">
        <f t="shared" si="11"/>
        <v>76.8</v>
      </c>
      <c r="DC6" s="33">
        <f t="shared" si="11"/>
        <v>77.25</v>
      </c>
      <c r="DD6" s="33">
        <f t="shared" si="11"/>
        <v>92.37</v>
      </c>
      <c r="DE6" s="33">
        <f t="shared" si="11"/>
        <v>95.04</v>
      </c>
      <c r="DF6" s="33">
        <f t="shared" si="11"/>
        <v>95.26</v>
      </c>
      <c r="DG6" s="32" t="str">
        <f>IF(DG7="","",IF(DG7="-","【-】","【"&amp;SUBSTITUTE(TEXT(DG7,"#,##0.00"),"-","△")&amp;"】"))</f>
        <v>【74.35】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402281</v>
      </c>
      <c r="D7" s="35">
        <v>47</v>
      </c>
      <c r="E7" s="35">
        <v>18</v>
      </c>
      <c r="F7" s="35">
        <v>0</v>
      </c>
      <c r="G7" s="35">
        <v>0</v>
      </c>
      <c r="H7" s="35" t="s">
        <v>96</v>
      </c>
      <c r="I7" s="35" t="s">
        <v>97</v>
      </c>
      <c r="J7" s="35" t="s">
        <v>98</v>
      </c>
      <c r="K7" s="35" t="s">
        <v>99</v>
      </c>
      <c r="L7" s="35" t="s">
        <v>100</v>
      </c>
      <c r="M7" s="36" t="s">
        <v>101</v>
      </c>
      <c r="N7" s="36" t="s">
        <v>102</v>
      </c>
      <c r="O7" s="36">
        <v>6.95</v>
      </c>
      <c r="P7" s="36">
        <v>100</v>
      </c>
      <c r="Q7" s="36">
        <v>4320</v>
      </c>
      <c r="R7" s="36">
        <v>55322</v>
      </c>
      <c r="S7" s="36">
        <v>246.71</v>
      </c>
      <c r="T7" s="36">
        <v>224.24</v>
      </c>
      <c r="U7" s="36">
        <v>3823</v>
      </c>
      <c r="V7" s="36">
        <v>228.69</v>
      </c>
      <c r="W7" s="36">
        <v>16.72</v>
      </c>
      <c r="X7" s="36">
        <v>96.51</v>
      </c>
      <c r="Y7" s="36">
        <v>96.36</v>
      </c>
      <c r="Z7" s="36">
        <v>96.15</v>
      </c>
      <c r="AA7" s="36">
        <v>95.83</v>
      </c>
      <c r="AB7" s="36">
        <v>93.38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226.77</v>
      </c>
      <c r="BF7" s="36">
        <v>226.26</v>
      </c>
      <c r="BG7" s="36">
        <v>218.85</v>
      </c>
      <c r="BH7" s="36">
        <v>203.85</v>
      </c>
      <c r="BI7" s="36">
        <v>201.38</v>
      </c>
      <c r="BJ7" s="36">
        <v>421.01</v>
      </c>
      <c r="BK7" s="36">
        <v>430.64</v>
      </c>
      <c r="BL7" s="36">
        <v>232.83</v>
      </c>
      <c r="BM7" s="36">
        <v>261.08</v>
      </c>
      <c r="BN7" s="36">
        <v>241.49</v>
      </c>
      <c r="BO7" s="36">
        <v>345.93</v>
      </c>
      <c r="BP7" s="36">
        <v>69.2</v>
      </c>
      <c r="BQ7" s="36">
        <v>65.83</v>
      </c>
      <c r="BR7" s="36">
        <v>68.27</v>
      </c>
      <c r="BS7" s="36">
        <v>69.91</v>
      </c>
      <c r="BT7" s="36">
        <v>68.3</v>
      </c>
      <c r="BU7" s="36">
        <v>58.98</v>
      </c>
      <c r="BV7" s="36">
        <v>58.78</v>
      </c>
      <c r="BW7" s="36">
        <v>67.92</v>
      </c>
      <c r="BX7" s="36">
        <v>68.61</v>
      </c>
      <c r="BY7" s="36">
        <v>65.7</v>
      </c>
      <c r="BZ7" s="36">
        <v>59.44</v>
      </c>
      <c r="CA7" s="36">
        <v>160.75</v>
      </c>
      <c r="CB7" s="36">
        <v>164.11</v>
      </c>
      <c r="CC7" s="36">
        <v>158.18</v>
      </c>
      <c r="CD7" s="36">
        <v>160.16</v>
      </c>
      <c r="CE7" s="36">
        <v>163.81</v>
      </c>
      <c r="CF7" s="36">
        <v>253.84</v>
      </c>
      <c r="CG7" s="36">
        <v>257.02999999999997</v>
      </c>
      <c r="CH7" s="36">
        <v>229.12</v>
      </c>
      <c r="CI7" s="36">
        <v>241.18</v>
      </c>
      <c r="CJ7" s="36">
        <v>247.94</v>
      </c>
      <c r="CK7" s="36">
        <v>272.79000000000002</v>
      </c>
      <c r="CL7" s="36">
        <v>98.05</v>
      </c>
      <c r="CM7" s="36">
        <v>99.2</v>
      </c>
      <c r="CN7" s="36">
        <v>99.38</v>
      </c>
      <c r="CO7" s="36">
        <v>99.41</v>
      </c>
      <c r="CP7" s="36">
        <v>99.66</v>
      </c>
      <c r="CQ7" s="36">
        <v>60.03</v>
      </c>
      <c r="CR7" s="36">
        <v>61.93</v>
      </c>
      <c r="CS7" s="36">
        <v>59.5</v>
      </c>
      <c r="CT7" s="36">
        <v>53.84</v>
      </c>
      <c r="CU7" s="36">
        <v>60.25</v>
      </c>
      <c r="CV7" s="36">
        <v>58.84</v>
      </c>
      <c r="CW7" s="36">
        <v>98.67</v>
      </c>
      <c r="CX7" s="36">
        <v>98.49</v>
      </c>
      <c r="CY7" s="36">
        <v>98.37</v>
      </c>
      <c r="CZ7" s="36">
        <v>98.56</v>
      </c>
      <c r="DA7" s="36">
        <v>99.22</v>
      </c>
      <c r="DB7" s="36">
        <v>76.8</v>
      </c>
      <c r="DC7" s="36">
        <v>77.25</v>
      </c>
      <c r="DD7" s="36">
        <v>92.37</v>
      </c>
      <c r="DE7" s="36">
        <v>95.04</v>
      </c>
      <c r="DF7" s="36">
        <v>95.26</v>
      </c>
      <c r="DG7" s="36">
        <v>74.349999999999994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和田 康佑</cp:lastModifiedBy>
  <cp:lastPrinted>2017-02-16T02:50:18Z</cp:lastPrinted>
  <dcterms:created xsi:type="dcterms:W3CDTF">2017-02-08T03:24:18Z</dcterms:created>
  <dcterms:modified xsi:type="dcterms:W3CDTF">2017-02-16T02:52:33Z</dcterms:modified>
  <cp:category/>
</cp:coreProperties>
</file>