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セーフティネット4号、5号\朝倉市HP\"/>
    </mc:Choice>
  </mc:AlternateContent>
  <xr:revisionPtr revIDLastSave="0" documentId="13_ncr:1_{8782B313-329B-414A-A339-BEABC15C0AD0}" xr6:coauthVersionLast="43" xr6:coauthVersionMax="43" xr10:uidLastSave="{00000000-0000-0000-0000-000000000000}"/>
  <bookViews>
    <workbookView xWindow="-108" yWindow="-108" windowWidth="23256" windowHeight="12576" tabRatio="941" xr2:uid="{00000000-000D-0000-FFFF-FFFF00000000}"/>
  </bookViews>
  <sheets>
    <sheet name="注意事項(R5.10～)" sheetId="59" r:id="rId1"/>
    <sheet name="入力表" sheetId="66" r:id="rId2"/>
    <sheet name="様式第4-②" sheetId="69" r:id="rId3"/>
    <sheet name="(記入例)入力表" sheetId="75" r:id="rId4"/>
    <sheet name="(記入例)様式第4-②" sheetId="77" r:id="rId5"/>
  </sheets>
  <definedNames>
    <definedName name="_xlnm.Print_Area" localSheetId="4">'(記入例)様式第4-②'!$A$1:$AN$202</definedName>
    <definedName name="_xlnm.Print_Area" localSheetId="0">'注意事項(R5.10～)'!$A$1:$E$25</definedName>
    <definedName name="_xlnm.Print_Area" localSheetId="2">'様式第4-②'!$A$1:$AN$202</definedName>
  </definedNames>
  <calcPr calcId="181029"/>
</workbook>
</file>

<file path=xl/calcChain.xml><?xml version="1.0" encoding="utf-8"?>
<calcChain xmlns="http://schemas.openxmlformats.org/spreadsheetml/2006/main">
  <c r="B116" i="69" l="1"/>
  <c r="B51" i="69"/>
  <c r="I51" i="66"/>
  <c r="I52" i="66"/>
  <c r="I53" i="66"/>
  <c r="I54" i="66"/>
  <c r="I55" i="66"/>
  <c r="I56" i="66"/>
  <c r="I57" i="66"/>
  <c r="I58" i="66"/>
  <c r="I59" i="66"/>
  <c r="I60" i="66"/>
  <c r="I61" i="66"/>
  <c r="I62" i="66"/>
  <c r="I63" i="66"/>
  <c r="I64" i="66"/>
  <c r="I65" i="66"/>
  <c r="I66" i="66"/>
  <c r="I67" i="66"/>
  <c r="I68" i="66"/>
  <c r="I69" i="66"/>
  <c r="I70" i="66"/>
  <c r="I71" i="66"/>
  <c r="I72" i="66"/>
  <c r="I73" i="66"/>
  <c r="I74" i="66"/>
  <c r="I75" i="66"/>
  <c r="I76" i="66"/>
  <c r="I77" i="66"/>
  <c r="I78" i="66"/>
  <c r="I79" i="66"/>
  <c r="I80" i="66"/>
  <c r="I81" i="66"/>
  <c r="I82" i="66"/>
  <c r="I83" i="66"/>
  <c r="I84" i="66"/>
  <c r="I85" i="66"/>
  <c r="I86" i="66"/>
  <c r="I87" i="66"/>
  <c r="I88" i="66"/>
  <c r="I89" i="66"/>
  <c r="I90" i="66"/>
  <c r="I91" i="66"/>
  <c r="I92" i="66"/>
  <c r="I93" i="66"/>
  <c r="I94" i="66"/>
  <c r="I95" i="66"/>
  <c r="I96" i="66"/>
  <c r="I97" i="66"/>
  <c r="I98" i="66"/>
  <c r="I99" i="66"/>
  <c r="I100" i="66"/>
  <c r="I101" i="66"/>
  <c r="I102" i="66"/>
  <c r="I103" i="66"/>
  <c r="I104" i="66"/>
  <c r="I105" i="66"/>
  <c r="I106" i="66"/>
  <c r="I107" i="66"/>
  <c r="I108" i="66"/>
  <c r="I109" i="66"/>
  <c r="I110" i="66"/>
  <c r="I111" i="66"/>
  <c r="I112" i="66"/>
  <c r="I113" i="66"/>
  <c r="I114" i="66"/>
  <c r="I115" i="66"/>
  <c r="I116" i="66"/>
  <c r="I117" i="66"/>
  <c r="I118" i="66"/>
  <c r="I119" i="66"/>
  <c r="I120" i="66"/>
  <c r="I121" i="66"/>
  <c r="I122" i="66"/>
  <c r="I123" i="66"/>
  <c r="I124" i="66"/>
  <c r="I125" i="66"/>
  <c r="I126" i="66"/>
  <c r="I127" i="66"/>
  <c r="I128" i="66"/>
  <c r="I129" i="66"/>
  <c r="I130" i="66"/>
  <c r="I131" i="66"/>
  <c r="I132" i="66"/>
  <c r="I133" i="66"/>
  <c r="I134" i="66"/>
  <c r="I135" i="66"/>
  <c r="I136" i="66"/>
  <c r="I137" i="66"/>
  <c r="I138" i="66"/>
  <c r="I139" i="66"/>
  <c r="I140" i="66"/>
  <c r="I141" i="66"/>
  <c r="I142" i="66"/>
  <c r="I143" i="66"/>
  <c r="I144" i="66"/>
  <c r="I145" i="66"/>
  <c r="I146" i="66"/>
  <c r="I147" i="66"/>
  <c r="I148" i="66"/>
  <c r="I149" i="66"/>
  <c r="I150" i="66"/>
  <c r="I151" i="66"/>
  <c r="I50" i="66"/>
  <c r="I49" i="66"/>
  <c r="I48" i="66"/>
  <c r="I47" i="66"/>
  <c r="I46" i="66"/>
  <c r="I45" i="66"/>
  <c r="I44" i="66"/>
  <c r="I43" i="66"/>
  <c r="I2" i="66"/>
  <c r="I33" i="75" l="1"/>
  <c r="I34" i="75"/>
  <c r="I35" i="75"/>
  <c r="I36" i="75"/>
  <c r="I37" i="75"/>
  <c r="I38" i="75"/>
  <c r="I39" i="75"/>
  <c r="I40" i="75"/>
  <c r="I41" i="75"/>
  <c r="I42" i="75"/>
  <c r="I43" i="75"/>
  <c r="I44" i="75"/>
  <c r="I42" i="66"/>
  <c r="I41" i="66"/>
  <c r="I40" i="66"/>
  <c r="I39" i="66"/>
  <c r="I38" i="66"/>
  <c r="I37" i="66"/>
  <c r="I36" i="66"/>
  <c r="I35" i="66"/>
  <c r="I34" i="66"/>
  <c r="I33" i="66"/>
  <c r="B19" i="66" l="1"/>
  <c r="C170" i="69" l="1"/>
  <c r="U138" i="69"/>
  <c r="Y101" i="69"/>
  <c r="Y98" i="69"/>
  <c r="W81" i="69"/>
  <c r="W80" i="69"/>
  <c r="W79" i="69"/>
  <c r="B116" i="77"/>
  <c r="Y101" i="77"/>
  <c r="Y98" i="77"/>
  <c r="W81" i="77"/>
  <c r="W80" i="77"/>
  <c r="W79" i="77"/>
  <c r="V195" i="77" l="1"/>
  <c r="V194" i="77"/>
  <c r="V193" i="77"/>
  <c r="V192" i="77"/>
  <c r="V191" i="77"/>
  <c r="V190" i="77"/>
  <c r="M184" i="77"/>
  <c r="M183" i="77"/>
  <c r="M182" i="77"/>
  <c r="M181" i="77"/>
  <c r="M180" i="77"/>
  <c r="M179" i="77"/>
  <c r="M178" i="77"/>
  <c r="M177" i="77"/>
  <c r="M176" i="77"/>
  <c r="M175" i="77"/>
  <c r="M174" i="77"/>
  <c r="M173" i="77"/>
  <c r="M172" i="77"/>
  <c r="M171" i="77"/>
  <c r="M170" i="77"/>
  <c r="V163" i="77"/>
  <c r="V162" i="77"/>
  <c r="V161" i="77"/>
  <c r="V160" i="77"/>
  <c r="V159" i="77"/>
  <c r="V158" i="77"/>
  <c r="AC147" i="77"/>
  <c r="I147" i="77"/>
  <c r="AC146" i="77"/>
  <c r="I146" i="77"/>
  <c r="AC138" i="77"/>
  <c r="I138" i="77"/>
  <c r="Y36" i="77"/>
  <c r="Y33" i="77"/>
  <c r="W16" i="77"/>
  <c r="W15" i="77"/>
  <c r="W14" i="77"/>
  <c r="Y140" i="77" l="1"/>
  <c r="AC95" i="77" s="1"/>
  <c r="AC148" i="77"/>
  <c r="Y112" i="77" s="1"/>
  <c r="I148" i="77"/>
  <c r="I102" i="75"/>
  <c r="I101" i="75"/>
  <c r="I100" i="75"/>
  <c r="I99" i="75"/>
  <c r="I98" i="75"/>
  <c r="I97" i="75"/>
  <c r="I96" i="75"/>
  <c r="I95" i="75"/>
  <c r="I94" i="75"/>
  <c r="I93" i="75"/>
  <c r="I92" i="75"/>
  <c r="I91" i="75"/>
  <c r="I90" i="75"/>
  <c r="I89" i="75"/>
  <c r="I88" i="75"/>
  <c r="I87" i="75"/>
  <c r="I86" i="75"/>
  <c r="I85" i="75"/>
  <c r="I84" i="75"/>
  <c r="I83" i="75"/>
  <c r="I82" i="75"/>
  <c r="I81" i="75"/>
  <c r="I80" i="75"/>
  <c r="I79" i="75"/>
  <c r="I78" i="75"/>
  <c r="I77" i="75"/>
  <c r="I76" i="75"/>
  <c r="I75" i="75"/>
  <c r="I74" i="75"/>
  <c r="I73" i="75"/>
  <c r="I72" i="75"/>
  <c r="I71" i="75"/>
  <c r="I70" i="75"/>
  <c r="I69" i="75"/>
  <c r="I68" i="75"/>
  <c r="I67" i="75"/>
  <c r="I66" i="75"/>
  <c r="I65" i="75"/>
  <c r="I64" i="75"/>
  <c r="I63" i="75"/>
  <c r="I62" i="75"/>
  <c r="I61" i="75"/>
  <c r="I60" i="75"/>
  <c r="I59" i="75"/>
  <c r="I58" i="75"/>
  <c r="I57" i="75"/>
  <c r="I56" i="75"/>
  <c r="I55" i="75"/>
  <c r="I54" i="75"/>
  <c r="I53" i="75"/>
  <c r="I52" i="75"/>
  <c r="I51" i="75"/>
  <c r="I50" i="75"/>
  <c r="I49" i="75"/>
  <c r="I48" i="75"/>
  <c r="I47" i="75"/>
  <c r="I46" i="75"/>
  <c r="I45" i="75"/>
  <c r="I32" i="75"/>
  <c r="B33" i="75"/>
  <c r="I31" i="75"/>
  <c r="B32" i="75"/>
  <c r="I30" i="75"/>
  <c r="B31" i="75"/>
  <c r="I29" i="75"/>
  <c r="B30" i="75"/>
  <c r="I28" i="75"/>
  <c r="B29" i="75"/>
  <c r="I27" i="75"/>
  <c r="B28" i="75"/>
  <c r="I26" i="75"/>
  <c r="B27" i="75"/>
  <c r="I25" i="75"/>
  <c r="B26" i="75"/>
  <c r="I24" i="75"/>
  <c r="B25" i="75"/>
  <c r="I23" i="75"/>
  <c r="B24" i="75"/>
  <c r="I22" i="75"/>
  <c r="B23" i="75"/>
  <c r="I21" i="75"/>
  <c r="B22" i="75"/>
  <c r="I20" i="75"/>
  <c r="B21" i="75"/>
  <c r="I19" i="75"/>
  <c r="B20" i="75"/>
  <c r="I18" i="75"/>
  <c r="B19" i="75"/>
  <c r="I17" i="75"/>
  <c r="I16" i="75"/>
  <c r="I15" i="75"/>
  <c r="I14" i="75"/>
  <c r="I13" i="75"/>
  <c r="I12" i="75"/>
  <c r="I11" i="75"/>
  <c r="I10" i="75"/>
  <c r="I9" i="75"/>
  <c r="I8" i="75"/>
  <c r="I7" i="75"/>
  <c r="I6" i="75"/>
  <c r="AB5" i="75"/>
  <c r="Y5" i="75"/>
  <c r="W5" i="75"/>
  <c r="I5" i="75"/>
  <c r="I4" i="75"/>
  <c r="I3" i="75"/>
  <c r="AB2" i="75"/>
  <c r="Y2" i="75"/>
  <c r="W2" i="75"/>
  <c r="I2" i="75"/>
  <c r="V160" i="69"/>
  <c r="V192" i="69"/>
  <c r="V195" i="69"/>
  <c r="V194" i="69"/>
  <c r="V193" i="69"/>
  <c r="V191" i="69"/>
  <c r="V190" i="69"/>
  <c r="V163" i="69"/>
  <c r="V162" i="69"/>
  <c r="V161" i="69"/>
  <c r="V159" i="69"/>
  <c r="V158" i="69"/>
  <c r="AC147" i="69"/>
  <c r="AC146" i="69"/>
  <c r="I147" i="69"/>
  <c r="I146" i="69"/>
  <c r="AC138" i="69"/>
  <c r="I138" i="69"/>
  <c r="M184" i="69"/>
  <c r="M183" i="69"/>
  <c r="M182" i="69"/>
  <c r="M181" i="69"/>
  <c r="M180" i="69"/>
  <c r="M179" i="69"/>
  <c r="M178" i="69"/>
  <c r="M177" i="69"/>
  <c r="M176" i="69"/>
  <c r="M175" i="69"/>
  <c r="M174" i="69"/>
  <c r="M173" i="69"/>
  <c r="M172" i="69"/>
  <c r="M171" i="69"/>
  <c r="M170" i="69"/>
  <c r="Y36" i="69"/>
  <c r="Y33" i="69"/>
  <c r="W16" i="69"/>
  <c r="W15" i="69"/>
  <c r="W14" i="69"/>
  <c r="AA2" i="75" l="1"/>
  <c r="U2" i="75"/>
  <c r="P2" i="75" s="1"/>
  <c r="P3" i="75" s="1"/>
  <c r="P4" i="75" s="1"/>
  <c r="P5" i="75" s="1"/>
  <c r="P6" i="75" s="1"/>
  <c r="P7" i="75" s="1"/>
  <c r="P8" i="75" s="1"/>
  <c r="P9" i="75" s="1"/>
  <c r="P10" i="75" s="1"/>
  <c r="P11" i="75" s="1"/>
  <c r="P12" i="75" s="1"/>
  <c r="P13" i="75" s="1"/>
  <c r="P14" i="75" s="1"/>
  <c r="P15" i="75" s="1"/>
  <c r="P16" i="75" s="1"/>
  <c r="P17" i="75" s="1"/>
  <c r="P18" i="75" s="1"/>
  <c r="P19" i="75" s="1"/>
  <c r="P20" i="75" s="1"/>
  <c r="P21" i="75" s="1"/>
  <c r="P22" i="75" s="1"/>
  <c r="P23" i="75" s="1"/>
  <c r="P24" i="75" s="1"/>
  <c r="P25" i="75" s="1"/>
  <c r="P26" i="75" s="1"/>
  <c r="P27" i="75" s="1"/>
  <c r="P28" i="75" s="1"/>
  <c r="P29" i="75" s="1"/>
  <c r="P30" i="75" s="1"/>
  <c r="P31" i="75" s="1"/>
  <c r="P32" i="75" s="1"/>
  <c r="U146" i="77"/>
  <c r="C171" i="77"/>
  <c r="C173" i="77"/>
  <c r="C175" i="77"/>
  <c r="C177" i="77"/>
  <c r="C179" i="77"/>
  <c r="C181" i="77"/>
  <c r="A146" i="77"/>
  <c r="C183" i="77"/>
  <c r="C170" i="77"/>
  <c r="U138" i="77"/>
  <c r="C172" i="77"/>
  <c r="U147" i="77"/>
  <c r="C174" i="77"/>
  <c r="C176" i="77"/>
  <c r="C178" i="77"/>
  <c r="C180" i="77"/>
  <c r="A138" i="77"/>
  <c r="C182" i="77"/>
  <c r="C184" i="77"/>
  <c r="A147" i="77"/>
  <c r="AC148" i="69"/>
  <c r="Y47" i="69" s="1"/>
  <c r="AP30" i="77"/>
  <c r="AC30" i="77"/>
  <c r="AP95" i="77"/>
  <c r="Y44" i="77"/>
  <c r="Y109" i="77"/>
  <c r="AP140" i="77"/>
  <c r="Y140" i="69"/>
  <c r="I148" i="69"/>
  <c r="AA5" i="75"/>
  <c r="I150" i="77"/>
  <c r="Y47" i="77"/>
  <c r="AC150" i="77"/>
  <c r="U5" i="75"/>
  <c r="R2" i="75" s="1"/>
  <c r="AC150" i="69" l="1"/>
  <c r="Y112" i="69"/>
  <c r="Y44" i="69"/>
  <c r="Y109" i="69"/>
  <c r="AC30" i="69"/>
  <c r="AC95" i="69"/>
  <c r="AP95" i="69"/>
  <c r="Y152" i="77"/>
  <c r="AP152" i="77" s="1"/>
  <c r="AP30" i="69"/>
  <c r="AP140" i="69"/>
  <c r="I150" i="69"/>
  <c r="R3" i="75"/>
  <c r="R4" i="75" s="1"/>
  <c r="R5" i="75" s="1"/>
  <c r="R6" i="75" s="1"/>
  <c r="R7" i="75" s="1"/>
  <c r="R8" i="75" s="1"/>
  <c r="R9" i="75" s="1"/>
  <c r="R10" i="75" s="1"/>
  <c r="R11" i="75" s="1"/>
  <c r="R12" i="75" s="1"/>
  <c r="R13" i="75" s="1"/>
  <c r="R14" i="75" s="1"/>
  <c r="R15" i="75" s="1"/>
  <c r="R16" i="75" s="1"/>
  <c r="R17" i="75" s="1"/>
  <c r="R18" i="75" s="1"/>
  <c r="R19" i="75" s="1"/>
  <c r="R20" i="75" s="1"/>
  <c r="R21" i="75" s="1"/>
  <c r="R22" i="75" s="1"/>
  <c r="R23" i="75" s="1"/>
  <c r="R24" i="75" s="1"/>
  <c r="R25" i="75" s="1"/>
  <c r="R26" i="75" s="1"/>
  <c r="R27" i="75" s="1"/>
  <c r="R28" i="75" s="1"/>
  <c r="R29" i="75" s="1"/>
  <c r="R30" i="75" s="1"/>
  <c r="R31" i="75" s="1"/>
  <c r="R32" i="75" s="1"/>
  <c r="AC2" i="75"/>
  <c r="AD2" i="75" s="1"/>
  <c r="Y89" i="77" l="1"/>
  <c r="AP106" i="77"/>
  <c r="AP41" i="77"/>
  <c r="AC41" i="77"/>
  <c r="AC106" i="77"/>
  <c r="Y152" i="69"/>
  <c r="Y24" i="77"/>
  <c r="AC5" i="75"/>
  <c r="AD5" i="75" s="1"/>
  <c r="Z73" i="77" l="1"/>
  <c r="AP41" i="69"/>
  <c r="AC106" i="69"/>
  <c r="AP106" i="69"/>
  <c r="AP152" i="69"/>
  <c r="AC41" i="69"/>
  <c r="A156" i="77"/>
  <c r="A188" i="77"/>
  <c r="Z8" i="77"/>
  <c r="AB2" i="66"/>
  <c r="AB5" i="66"/>
  <c r="Y5" i="66"/>
  <c r="W5" i="66"/>
  <c r="W2" i="66"/>
  <c r="Y2" i="66"/>
  <c r="I3" i="66"/>
  <c r="I4" i="66"/>
  <c r="I5" i="66"/>
  <c r="I6" i="66"/>
  <c r="I7" i="66"/>
  <c r="I8" i="66"/>
  <c r="I9" i="66"/>
  <c r="I10" i="66"/>
  <c r="I11" i="66"/>
  <c r="I12" i="66"/>
  <c r="I13" i="66"/>
  <c r="I14" i="66"/>
  <c r="I15" i="66"/>
  <c r="I16" i="66"/>
  <c r="I17" i="66"/>
  <c r="I18" i="66"/>
  <c r="I19" i="66"/>
  <c r="I20" i="66"/>
  <c r="I21" i="66"/>
  <c r="I22" i="66"/>
  <c r="I23" i="66"/>
  <c r="I24" i="66"/>
  <c r="I25" i="66"/>
  <c r="I26" i="66"/>
  <c r="I27" i="66"/>
  <c r="I28" i="66"/>
  <c r="I29" i="66"/>
  <c r="I30" i="66"/>
  <c r="I31" i="66"/>
  <c r="I32" i="66"/>
  <c r="U2" i="66" l="1"/>
  <c r="P2" i="66" s="1"/>
  <c r="P3" i="66" s="1"/>
  <c r="AA2" i="66"/>
  <c r="AA5" i="66"/>
  <c r="U5" i="66"/>
  <c r="R2" i="66" s="1"/>
  <c r="B33" i="66"/>
  <c r="B32" i="66"/>
  <c r="B31" i="66"/>
  <c r="B30" i="66"/>
  <c r="B29" i="66"/>
  <c r="B28" i="66"/>
  <c r="B27" i="66"/>
  <c r="B26" i="66"/>
  <c r="B25" i="66"/>
  <c r="B24" i="66"/>
  <c r="B23" i="66"/>
  <c r="B22" i="66"/>
  <c r="B21" i="66"/>
  <c r="B20" i="66"/>
  <c r="C173" i="69" l="1"/>
  <c r="C181" i="69"/>
  <c r="C174" i="69"/>
  <c r="C178" i="69"/>
  <c r="C182" i="69"/>
  <c r="A138" i="69"/>
  <c r="C177" i="69"/>
  <c r="U146" i="69"/>
  <c r="C171" i="69"/>
  <c r="C175" i="69"/>
  <c r="C179" i="69"/>
  <c r="A146" i="69"/>
  <c r="C183" i="69"/>
  <c r="U147" i="69"/>
  <c r="C172" i="69"/>
  <c r="C176" i="69"/>
  <c r="C180" i="69"/>
  <c r="A147" i="69"/>
  <c r="C184" i="69"/>
  <c r="R3" i="66"/>
  <c r="R4" i="66" s="1"/>
  <c r="R5" i="66" s="1"/>
  <c r="R6" i="66" s="1"/>
  <c r="R7" i="66" s="1"/>
  <c r="R8" i="66" s="1"/>
  <c r="R9" i="66" s="1"/>
  <c r="R10" i="66" s="1"/>
  <c r="R11" i="66" s="1"/>
  <c r="R12" i="66" s="1"/>
  <c r="R13" i="66" s="1"/>
  <c r="R14" i="66" s="1"/>
  <c r="R15" i="66" s="1"/>
  <c r="R16" i="66" s="1"/>
  <c r="R17" i="66" s="1"/>
  <c r="R18" i="66" s="1"/>
  <c r="R19" i="66" s="1"/>
  <c r="R20" i="66" s="1"/>
  <c r="R21" i="66" s="1"/>
  <c r="R22" i="66" s="1"/>
  <c r="R23" i="66" s="1"/>
  <c r="R24" i="66" s="1"/>
  <c r="R25" i="66" s="1"/>
  <c r="R26" i="66" s="1"/>
  <c r="R27" i="66" s="1"/>
  <c r="R28" i="66" s="1"/>
  <c r="R29" i="66" s="1"/>
  <c r="R30" i="66" s="1"/>
  <c r="R31" i="66" s="1"/>
  <c r="R32" i="66" s="1"/>
  <c r="P4" i="66"/>
  <c r="P5" i="66" s="1"/>
  <c r="P6" i="66" s="1"/>
  <c r="P7" i="66" s="1"/>
  <c r="P8" i="66" s="1"/>
  <c r="P9" i="66" s="1"/>
  <c r="P10" i="66" s="1"/>
  <c r="P11" i="66" s="1"/>
  <c r="P12" i="66" s="1"/>
  <c r="P13" i="66" s="1"/>
  <c r="P14" i="66" s="1"/>
  <c r="P15" i="66" s="1"/>
  <c r="P16" i="66" s="1"/>
  <c r="P17" i="66" s="1"/>
  <c r="P18" i="66" s="1"/>
  <c r="P19" i="66" s="1"/>
  <c r="P20" i="66" s="1"/>
  <c r="P21" i="66" s="1"/>
  <c r="P22" i="66" s="1"/>
  <c r="P23" i="66" s="1"/>
  <c r="P24" i="66" s="1"/>
  <c r="P25" i="66" s="1"/>
  <c r="P26" i="66" s="1"/>
  <c r="P27" i="66" s="1"/>
  <c r="P28" i="66" s="1"/>
  <c r="P29" i="66" s="1"/>
  <c r="P30" i="66" s="1"/>
  <c r="P31" i="66" s="1"/>
  <c r="P32" i="66" s="1"/>
  <c r="AC2" i="66" l="1"/>
  <c r="AD2" i="66" s="1"/>
  <c r="AC5" i="66"/>
  <c r="AD5" i="66" s="1"/>
  <c r="Y89" i="69" l="1"/>
  <c r="Z73" i="69"/>
  <c r="Y24" i="69"/>
  <c r="A156" i="69"/>
  <c r="A188" i="69"/>
  <c r="Z8" i="6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1" authorId="0" shapeId="0" xr:uid="{BBE91F4E-9F03-4BAC-9BDE-081E7091D551}">
      <text>
        <r>
          <rPr>
            <b/>
            <sz val="11"/>
            <color indexed="10"/>
            <rFont val="ＭＳ Ｐ明朝"/>
            <family val="1"/>
            <charset val="128"/>
          </rPr>
          <t>入力表・様式に不具合がありましたら、朝倉市商工観光課（0946-28-7862）までご連絡ください。</t>
        </r>
      </text>
    </comment>
    <comment ref="D5" authorId="0" shapeId="0" xr:uid="{786F8067-BB8B-46C0-B1E9-FD0996331AE8}">
      <text>
        <r>
          <rPr>
            <strike/>
            <sz val="9"/>
            <color indexed="81"/>
            <rFont val="ＭＳ Ｐ明朝"/>
            <family val="1"/>
            <charset val="128"/>
          </rPr>
          <t>「令和５年７月７日からの大雨による災害」のみが該当
対象期間：</t>
        </r>
        <r>
          <rPr>
            <b/>
            <strike/>
            <sz val="11"/>
            <color indexed="10"/>
            <rFont val="ＭＳ Ｐ明朝"/>
            <family val="1"/>
            <charset val="128"/>
          </rPr>
          <t>令和６年２月２９日まで</t>
        </r>
      </text>
    </comment>
    <comment ref="D6" authorId="0" shapeId="0" xr:uid="{C36E02FA-6FAB-41E7-B500-4E044060911A}">
      <text>
        <r>
          <rPr>
            <sz val="9"/>
            <color indexed="81"/>
            <rFont val="ＭＳ Ｐ明朝"/>
            <family val="1"/>
            <charset val="128"/>
          </rPr>
          <t>「新型コロナウイルス感染症の発生に起因する売上高の減少」のみが該当
対象期間：</t>
        </r>
        <r>
          <rPr>
            <b/>
            <sz val="11"/>
            <color indexed="10"/>
            <rFont val="ＭＳ Ｐ明朝"/>
            <family val="1"/>
            <charset val="128"/>
          </rPr>
          <t>令和６年６月３０日まで延長予定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B2" authorId="0" shapeId="0" xr:uid="{365E026C-758E-4B5D-A194-F0DACB2BA4A2}">
      <text>
        <r>
          <rPr>
            <b/>
            <sz val="9"/>
            <color indexed="10"/>
            <rFont val="ＭＳ Ｐ明朝"/>
            <family val="1"/>
            <charset val="128"/>
          </rPr>
          <t>事業開始年月日を選択してください。</t>
        </r>
      </text>
    </comment>
    <comment ref="AG3" authorId="0" shapeId="0" xr:uid="{7CF99088-8A0F-4225-833F-42E1B813747D}">
      <text>
        <r>
          <rPr>
            <b/>
            <sz val="11"/>
            <color indexed="10"/>
            <rFont val="ＭＳ Ｐ明朝"/>
            <family val="1"/>
            <charset val="128"/>
          </rPr>
          <t>入力表・様式に不具合がありましたら、朝倉市商工観光課（0946-28-7862）までご連絡ください。</t>
        </r>
      </text>
    </comment>
    <comment ref="B5" authorId="0" shapeId="0" xr:uid="{09FC5650-ED4A-49D1-B00D-F4561A58DA77}">
      <text>
        <r>
          <rPr>
            <b/>
            <sz val="9"/>
            <color indexed="10"/>
            <rFont val="ＭＳ Ｐ明朝"/>
            <family val="1"/>
            <charset val="128"/>
          </rPr>
          <t>申請日を選択してください。
空白でも構いません、また、年のみ、年・月のみも入力できます。</t>
        </r>
      </text>
    </comment>
    <comment ref="B8" authorId="0" shapeId="0" xr:uid="{DB776666-3840-4376-AD4B-29A5E278851C}">
      <text>
        <r>
          <rPr>
            <b/>
            <sz val="9"/>
            <color indexed="10"/>
            <rFont val="ＭＳ Ｐ明朝"/>
            <family val="1"/>
            <charset val="128"/>
          </rPr>
          <t>申請者情報を入力してください。
空白でも構いません、入力しない場合は、印刷後に該当箇所へゴム判等を押してください。</t>
        </r>
      </text>
    </comment>
    <comment ref="B15" authorId="0" shapeId="0" xr:uid="{C64A6824-4ACF-418D-8372-7284D309D8F5}">
      <text>
        <r>
          <rPr>
            <b/>
            <sz val="9"/>
            <color indexed="10"/>
            <rFont val="ＭＳ Ｐ明朝"/>
            <family val="1"/>
            <charset val="128"/>
          </rPr>
          <t>直近の売上高がわかる月を選択してください。</t>
        </r>
      </text>
    </comment>
    <comment ref="B36" authorId="0" shapeId="0" xr:uid="{72D86A21-3040-4CD4-B4B1-28B2855943A0}">
      <text>
        <r>
          <rPr>
            <b/>
            <sz val="9"/>
            <color indexed="10"/>
            <rFont val="ＭＳ Ｐ明朝"/>
            <family val="1"/>
            <charset val="128"/>
          </rPr>
          <t>(例1)令和五年七月七日からの大雨により店舗が浸水し、３週間の休業を余儀なくされたため
(例2)新型コロナの影響により売上高が減少したため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U1" authorId="0" shapeId="0" xr:uid="{577E5BC8-D5A8-4320-901B-76866E63ADD2}">
      <text>
        <r>
          <rPr>
            <b/>
            <sz val="11"/>
            <color indexed="10"/>
            <rFont val="ＭＳ Ｐ明朝"/>
            <family val="1"/>
            <charset val="128"/>
          </rPr>
          <t>入力表・様式に不具合がありましたら、朝倉市商工観光課（0946-28-7862）までご連絡ください。</t>
        </r>
      </text>
    </comment>
    <comment ref="B2" authorId="0" shapeId="0" xr:uid="{8011FDFA-96BD-4A22-9B61-00D9089B327D}">
      <text>
        <r>
          <rPr>
            <b/>
            <sz val="9"/>
            <color indexed="10"/>
            <rFont val="ＭＳ Ｐ明朝"/>
            <family val="1"/>
            <charset val="128"/>
          </rPr>
          <t>上記内容を確認の上、チェックを入れてください。</t>
        </r>
      </text>
    </comment>
    <comment ref="A6" authorId="0" shapeId="0" xr:uid="{30F20FA1-07E5-4E89-BC7F-43490DE65D5B}">
      <text>
        <r>
          <rPr>
            <sz val="9"/>
            <color indexed="81"/>
            <rFont val="ＭＳ Ｐ明朝"/>
            <family val="1"/>
            <charset val="128"/>
          </rPr>
          <t>対象期間：</t>
        </r>
        <r>
          <rPr>
            <b/>
            <sz val="11"/>
            <color indexed="10"/>
            <rFont val="ＭＳ Ｐ明朝"/>
            <family val="1"/>
            <charset val="128"/>
          </rPr>
          <t>令和６年６月３０日まで延長予定</t>
        </r>
      </text>
    </comment>
    <comment ref="AK16" authorId="0" shapeId="0" xr:uid="{A6CA523F-CADF-4FFE-BF49-6AAD86AD556C}">
      <text>
        <r>
          <rPr>
            <b/>
            <sz val="9"/>
            <color indexed="10"/>
            <rFont val="ＭＳ Ｐ明朝"/>
            <family val="1"/>
            <charset val="128"/>
          </rPr>
          <t>実印を押印ください。</t>
        </r>
      </text>
    </comment>
    <comment ref="B67" authorId="0" shapeId="0" xr:uid="{AA597040-CA52-47D0-A714-DE1895B8685E}">
      <text>
        <r>
          <rPr>
            <b/>
            <sz val="9"/>
            <color indexed="10"/>
            <rFont val="ＭＳ Ｐ明朝"/>
            <family val="1"/>
            <charset val="128"/>
          </rPr>
          <t>上記内容を確認の上、チェックを入れてください。</t>
        </r>
      </text>
    </comment>
    <comment ref="AK81" authorId="0" shapeId="0" xr:uid="{828F8EF7-8C38-4E34-868D-B530189DBAA4}">
      <text>
        <r>
          <rPr>
            <b/>
            <sz val="9"/>
            <color indexed="10"/>
            <rFont val="ＭＳ Ｐ明朝"/>
            <family val="1"/>
            <charset val="128"/>
          </rPr>
          <t>実印を押印ください。</t>
        </r>
      </text>
    </comment>
    <comment ref="V160" authorId="0" shapeId="0" xr:uid="{57AC1C88-0B76-4280-9CBD-CE9C76E3E798}">
      <text>
        <r>
          <rPr>
            <b/>
            <sz val="9"/>
            <color indexed="10"/>
            <rFont val="ＭＳ Ｐ明朝"/>
            <family val="1"/>
            <charset val="128"/>
          </rPr>
          <t>実印を押印ください。</t>
        </r>
      </text>
    </comment>
    <comment ref="V192" authorId="0" shapeId="0" xr:uid="{A0D9D9EE-B963-47F1-9AE2-68306D1AA9C7}">
      <text>
        <r>
          <rPr>
            <b/>
            <sz val="9"/>
            <color indexed="10"/>
            <rFont val="ＭＳ Ｐ明朝"/>
            <family val="1"/>
            <charset val="128"/>
          </rPr>
          <t>実印を押印ください。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B2" authorId="0" shapeId="0" xr:uid="{4DA17832-38CB-4BE3-98B6-7AC57DF664EE}">
      <text>
        <r>
          <rPr>
            <b/>
            <sz val="9"/>
            <color indexed="10"/>
            <rFont val="ＭＳ Ｐ明朝"/>
            <family val="1"/>
            <charset val="128"/>
          </rPr>
          <t>事業開始年月日を選択してください。</t>
        </r>
      </text>
    </comment>
    <comment ref="B5" authorId="0" shapeId="0" xr:uid="{3E1E784A-5E4D-4F29-9A27-E58683D0E131}">
      <text>
        <r>
          <rPr>
            <b/>
            <sz val="9"/>
            <color indexed="10"/>
            <rFont val="ＭＳ Ｐ明朝"/>
            <family val="1"/>
            <charset val="128"/>
          </rPr>
          <t>申請日を選択してください。
空白でも構いません、また、年のみ、年・月のみも入力できます。</t>
        </r>
      </text>
    </comment>
    <comment ref="B8" authorId="0" shapeId="0" xr:uid="{1DC60E95-5403-4D8F-92C8-0C40B165CE95}">
      <text>
        <r>
          <rPr>
            <b/>
            <sz val="9"/>
            <color indexed="10"/>
            <rFont val="ＭＳ Ｐ明朝"/>
            <family val="1"/>
            <charset val="128"/>
          </rPr>
          <t>申請者情報を入力してください。
空白でも構いません、入力しない場合は、印刷後に該当箇所へゴム判等を押してください。</t>
        </r>
      </text>
    </comment>
    <comment ref="B15" authorId="0" shapeId="0" xr:uid="{1AD8BE5B-2E87-497F-A5FE-4D355DC92F93}">
      <text>
        <r>
          <rPr>
            <b/>
            <sz val="9"/>
            <color indexed="10"/>
            <rFont val="ＭＳ Ｐ明朝"/>
            <family val="1"/>
            <charset val="128"/>
          </rPr>
          <t>直近の売上高がわかる月を選択してください。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B2" authorId="0" shapeId="0" xr:uid="{CE76AEE3-0EE2-41FA-AF0A-1E429F440B02}">
      <text>
        <r>
          <rPr>
            <b/>
            <sz val="9"/>
            <color indexed="10"/>
            <rFont val="ＭＳ Ｐ明朝"/>
            <family val="1"/>
            <charset val="128"/>
          </rPr>
          <t>上記内容を確認の上、チェックを入れてください。</t>
        </r>
      </text>
    </comment>
    <comment ref="AK16" authorId="0" shapeId="0" xr:uid="{D80607C7-4407-47D3-9965-ABF6D45D56FB}">
      <text>
        <r>
          <rPr>
            <b/>
            <sz val="9"/>
            <color indexed="10"/>
            <rFont val="ＭＳ Ｐ明朝"/>
            <family val="1"/>
            <charset val="128"/>
          </rPr>
          <t>実印を押印ください。</t>
        </r>
      </text>
    </comment>
    <comment ref="B67" authorId="0" shapeId="0" xr:uid="{F81CABB4-EEBB-40C2-AC9A-A9B8EDB6DE4B}">
      <text>
        <r>
          <rPr>
            <b/>
            <sz val="9"/>
            <color indexed="10"/>
            <rFont val="ＭＳ Ｐ明朝"/>
            <family val="1"/>
            <charset val="128"/>
          </rPr>
          <t>上記内容を確認の上、チェックを入れてください。</t>
        </r>
      </text>
    </comment>
    <comment ref="AK81" authorId="0" shapeId="0" xr:uid="{7AD0AEED-0987-421F-BA6B-C19A8CDCCADB}">
      <text>
        <r>
          <rPr>
            <b/>
            <sz val="9"/>
            <color indexed="10"/>
            <rFont val="ＭＳ Ｐ明朝"/>
            <family val="1"/>
            <charset val="128"/>
          </rPr>
          <t>実印を押印ください。</t>
        </r>
      </text>
    </comment>
    <comment ref="V160" authorId="0" shapeId="0" xr:uid="{0656E6FC-88E7-482F-808A-7F66D277197B}">
      <text>
        <r>
          <rPr>
            <b/>
            <sz val="9"/>
            <color indexed="10"/>
            <rFont val="ＭＳ Ｐ明朝"/>
            <family val="1"/>
            <charset val="128"/>
          </rPr>
          <t>実印を押印ください。</t>
        </r>
      </text>
    </comment>
    <comment ref="V192" authorId="0" shapeId="0" xr:uid="{D7526594-CBEA-4570-A678-40287DD9919A}">
      <text>
        <r>
          <rPr>
            <b/>
            <sz val="9"/>
            <color indexed="10"/>
            <rFont val="ＭＳ Ｐ明朝"/>
            <family val="1"/>
            <charset val="128"/>
          </rPr>
          <t>実印を押印ください。</t>
        </r>
      </text>
    </comment>
  </commentList>
</comments>
</file>

<file path=xl/sharedStrings.xml><?xml version="1.0" encoding="utf-8"?>
<sst xmlns="http://schemas.openxmlformats.org/spreadsheetml/2006/main" count="1346" uniqueCount="335">
  <si>
    <t>代表者名</t>
    <rPh sb="0" eb="3">
      <t>ダイヒョウシャ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</si>
  <si>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</si>
  <si>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所在地</t>
    <rPh sb="0" eb="3">
      <t>ショザイチ</t>
    </rPh>
    <phoneticPr fontId="3"/>
  </si>
  <si>
    <t>企業名</t>
    <rPh sb="0" eb="2">
      <t>キギョウ</t>
    </rPh>
    <rPh sb="2" eb="3">
      <t>メイ</t>
    </rPh>
    <phoneticPr fontId="3"/>
  </si>
  <si>
    <t>代理人</t>
    <rPh sb="0" eb="3">
      <t>ダイリニン</t>
    </rPh>
    <phoneticPr fontId="3"/>
  </si>
  <si>
    <t>（イ）売上高実績</t>
    <rPh sb="3" eb="5">
      <t>ウリアゲ</t>
    </rPh>
    <rPh sb="5" eb="6">
      <t>ダカ</t>
    </rPh>
    <rPh sb="6" eb="8">
      <t>ジッセキ</t>
    </rPh>
    <phoneticPr fontId="3"/>
  </si>
  <si>
    <t>％　（２０％以上）</t>
    <rPh sb="6" eb="8">
      <t>イジョウ</t>
    </rPh>
    <phoneticPr fontId="3"/>
  </si>
  <si>
    <t>中小企業信用保険法第２条第５項第４号の規定による認定申請書</t>
    <phoneticPr fontId="3"/>
  </si>
  <si>
    <t>記</t>
  </si>
  <si>
    <t>　</t>
    <phoneticPr fontId="3"/>
  </si>
  <si>
    <t>朝倉市長　殿</t>
  </si>
  <si>
    <t>３．売上高等が減少し、又は減少すると見込まれる理由</t>
  </si>
  <si>
    <t>申請者</t>
    <rPh sb="0" eb="2">
      <t>シンセイ</t>
    </rPh>
    <rPh sb="2" eb="3">
      <t>シャ</t>
    </rPh>
    <phoneticPr fontId="3"/>
  </si>
  <si>
    <t>住 　所</t>
    <rPh sb="0" eb="1">
      <t>ジュウ</t>
    </rPh>
    <rPh sb="3" eb="4">
      <t>ショ</t>
    </rPh>
    <phoneticPr fontId="3"/>
  </si>
  <si>
    <t>氏　 名</t>
    <rPh sb="0" eb="1">
      <t>シ</t>
    </rPh>
    <rPh sb="3" eb="4">
      <t>ナ</t>
    </rPh>
    <phoneticPr fontId="3"/>
  </si>
  <si>
    <t>減少率</t>
    <rPh sb="0" eb="3">
      <t>ゲンショウリツ</t>
    </rPh>
    <phoneticPr fontId="3"/>
  </si>
  <si>
    <t>％（実績）</t>
    <rPh sb="2" eb="4">
      <t>ジッセキ</t>
    </rPh>
    <phoneticPr fontId="3"/>
  </si>
  <si>
    <t>円</t>
    <rPh sb="0" eb="1">
      <t>エン</t>
    </rPh>
    <phoneticPr fontId="3"/>
  </si>
  <si>
    <t>％（実績見込み）</t>
    <rPh sb="2" eb="4">
      <t>ジッセキ</t>
    </rPh>
    <rPh sb="4" eb="6">
      <t>ミコ</t>
    </rPh>
    <phoneticPr fontId="3"/>
  </si>
  <si>
    <t>Ｂ－Ａ</t>
    <phoneticPr fontId="3"/>
  </si>
  <si>
    <t>Ｂ</t>
    <phoneticPr fontId="3"/>
  </si>
  <si>
    <t>×</t>
    <phoneticPr fontId="3"/>
  </si>
  <si>
    <t>Ａ ： 災害等の発生における最近１か月間の売上高等　</t>
    <phoneticPr fontId="3"/>
  </si>
  <si>
    <t>Ｂ ： Ａの期間に対応する前年１か月間の売上高等　</t>
    <phoneticPr fontId="3"/>
  </si>
  <si>
    <t xml:space="preserve">  （ロ）最近３か月間の売上高等の実績見込み</t>
    <phoneticPr fontId="3"/>
  </si>
  <si>
    <t>　（Ｂ＋Ｄ） － （Ａ+Ｃ）</t>
    <phoneticPr fontId="3"/>
  </si>
  <si>
    <t>Ｂ + Ｄ</t>
    <phoneticPr fontId="3"/>
  </si>
  <si>
    <t>×100</t>
    <phoneticPr fontId="3"/>
  </si>
  <si>
    <t>（留意事項）</t>
    <phoneticPr fontId="3"/>
  </si>
  <si>
    <t>号</t>
    <rPh sb="0" eb="1">
      <t>ゴウ</t>
    </rPh>
    <phoneticPr fontId="3"/>
  </si>
  <si>
    <t>申請のとおり相違ないことを認定します。</t>
    <phoneticPr fontId="3"/>
  </si>
  <si>
    <t xml:space="preserve"> １． 事業開始年月日</t>
    <phoneticPr fontId="3"/>
  </si>
  <si>
    <t xml:space="preserve"> 　　   （イ）最近１か月間の売上高等</t>
    <phoneticPr fontId="3"/>
  </si>
  <si>
    <t>（注)本認定書の有効期間：</t>
    <phoneticPr fontId="3"/>
  </si>
  <si>
    <t>Ｃ ： Ａの期間後２か月間の見込み売上高等　</t>
    <phoneticPr fontId="3"/>
  </si>
  <si>
    <t>Ｄ ： Ｃの期間に対応する前年の２か月間の売上高等　</t>
    <phoneticPr fontId="3"/>
  </si>
  <si>
    <t>朝倉市長　　　林 　 裕  二</t>
    <phoneticPr fontId="3"/>
  </si>
  <si>
    <t>　①　本認定とは別に、金融機関及び信用保証協会による金融上の審査があります。
　②　市町村長又は特別区長から認定を受けた後、本認定の有効期間内に金融機関又は信用保証協会に対して、経営
　　安定関連保証の申込みを行うことが必要です。</t>
    <phoneticPr fontId="3"/>
  </si>
  <si>
    <t>朝商第</t>
    <rPh sb="0" eb="1">
      <t>アサ</t>
    </rPh>
    <phoneticPr fontId="3"/>
  </si>
  <si>
    <t>から</t>
    <phoneticPr fontId="3"/>
  </si>
  <si>
    <t>まで</t>
    <phoneticPr fontId="3"/>
  </si>
  <si>
    <t>様式第４-②</t>
    <rPh sb="0" eb="2">
      <t>ヨウシキ</t>
    </rPh>
    <rPh sb="2" eb="3">
      <t>ダイ</t>
    </rPh>
    <phoneticPr fontId="3"/>
  </si>
  <si>
    <t>　令和５年10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</t>
    <phoneticPr fontId="3"/>
  </si>
  <si>
    <t>当該申請は既存融資の借換を目的とした申請です。</t>
    <phoneticPr fontId="3"/>
  </si>
  <si>
    <t>りますので、中小企業信用保険法第２条第５項第４号の規定に基づき認定されるようお願いします。</t>
    <rPh sb="6" eb="8">
      <t>チュウショウ</t>
    </rPh>
    <rPh sb="8" eb="10">
      <t>キギョウ</t>
    </rPh>
    <rPh sb="10" eb="12">
      <t>シンヨウ</t>
    </rPh>
    <rPh sb="12" eb="15">
      <t>ホケンホウ</t>
    </rPh>
    <rPh sb="15" eb="16">
      <t>ダイ</t>
    </rPh>
    <rPh sb="17" eb="18">
      <t>ジョウ</t>
    </rPh>
    <rPh sb="18" eb="19">
      <t>ダイ</t>
    </rPh>
    <rPh sb="20" eb="21">
      <t>コウ</t>
    </rPh>
    <rPh sb="21" eb="22">
      <t>ダイ</t>
    </rPh>
    <rPh sb="23" eb="24">
      <t>ゴウ</t>
    </rPh>
    <rPh sb="25" eb="27">
      <t>キテイ</t>
    </rPh>
    <rPh sb="28" eb="29">
      <t>モト</t>
    </rPh>
    <phoneticPr fontId="3"/>
  </si>
  <si>
    <t>様式第４－②</t>
  </si>
  <si>
    <t xml:space="preserve"> ２． （１）売上高等</t>
    <phoneticPr fontId="3"/>
  </si>
  <si>
    <r>
      <t xml:space="preserve"> 　私は、</t>
    </r>
    <r>
      <rPr>
        <sz val="10.8"/>
        <rFont val="ＭＳ Ｐゴシック"/>
        <family val="3"/>
        <charset val="128"/>
      </rPr>
      <t>新型コロナウイルス感染症の発生に起因して、下記のとおり、経営の安定に支障が生じてお</t>
    </r>
    <rPh sb="2" eb="3">
      <t>ワタシ</t>
    </rPh>
    <phoneticPr fontId="3"/>
  </si>
  <si>
    <t>印</t>
    <rPh sb="0" eb="1">
      <t>イン</t>
    </rPh>
    <phoneticPr fontId="3"/>
  </si>
  <si>
    <t>令和　　　年　　　 月　　　 日</t>
    <rPh sb="0" eb="2">
      <t>レイワ</t>
    </rPh>
    <phoneticPr fontId="3"/>
  </si>
  <si>
    <t>令和　　　年　　　 月　　 　日</t>
    <phoneticPr fontId="3"/>
  </si>
  <si>
    <t>朝倉市宮野２０４６番地１</t>
    <rPh sb="0" eb="3">
      <t>アサクラシ</t>
    </rPh>
    <rPh sb="3" eb="5">
      <t>ミヤノ</t>
    </rPh>
    <rPh sb="9" eb="11">
      <t>バンチ</t>
    </rPh>
    <phoneticPr fontId="3"/>
  </si>
  <si>
    <t>株式会社朝倉市商工観光課</t>
    <rPh sb="0" eb="4">
      <t>カブシキガイシャ</t>
    </rPh>
    <rPh sb="4" eb="7">
      <t>アサクラシ</t>
    </rPh>
    <rPh sb="7" eb="11">
      <t>ショウコウカンコウ</t>
    </rPh>
    <rPh sb="11" eb="12">
      <t>カ</t>
    </rPh>
    <phoneticPr fontId="3"/>
  </si>
  <si>
    <t>代表取締役　　朝倉　太郎</t>
    <rPh sb="0" eb="5">
      <t>ダイヒョウトリシマリヤク</t>
    </rPh>
    <rPh sb="7" eb="9">
      <t>アサクラ</t>
    </rPh>
    <rPh sb="10" eb="12">
      <t>タロウ</t>
    </rPh>
    <phoneticPr fontId="3"/>
  </si>
  <si>
    <t>所在地</t>
    <rPh sb="0" eb="3">
      <t>ショザイチ</t>
    </rPh>
    <phoneticPr fontId="22"/>
  </si>
  <si>
    <t>企業名</t>
    <rPh sb="0" eb="2">
      <t>キギョウ</t>
    </rPh>
    <rPh sb="2" eb="3">
      <t>メイ</t>
    </rPh>
    <phoneticPr fontId="22"/>
  </si>
  <si>
    <t>代表者名</t>
    <rPh sb="0" eb="3">
      <t>ダイヒョウシャ</t>
    </rPh>
    <rPh sb="3" eb="4">
      <t>メイ</t>
    </rPh>
    <phoneticPr fontId="22"/>
  </si>
  <si>
    <t>電話番号</t>
    <rPh sb="0" eb="2">
      <t>デンワ</t>
    </rPh>
    <rPh sb="2" eb="4">
      <t>バンゴウ</t>
    </rPh>
    <phoneticPr fontId="22"/>
  </si>
  <si>
    <t>売上高(円)</t>
    <rPh sb="0" eb="2">
      <t>ウリアゲ</t>
    </rPh>
    <rPh sb="2" eb="3">
      <t>ダカ</t>
    </rPh>
    <rPh sb="4" eb="5">
      <t>エン</t>
    </rPh>
    <phoneticPr fontId="3"/>
  </si>
  <si>
    <t>備考</t>
    <rPh sb="0" eb="2">
      <t>ビコウ</t>
    </rPh>
    <phoneticPr fontId="3"/>
  </si>
  <si>
    <t>見込</t>
    <rPh sb="0" eb="2">
      <t>ミコミ</t>
    </rPh>
    <phoneticPr fontId="3"/>
  </si>
  <si>
    <t>様式第４－①</t>
    <phoneticPr fontId="3"/>
  </si>
  <si>
    <t>直近の売上高がわかる月</t>
    <rPh sb="0" eb="2">
      <t>チョッキン</t>
    </rPh>
    <rPh sb="3" eb="5">
      <t>ウリアゲ</t>
    </rPh>
    <rPh sb="5" eb="6">
      <t>ダカ</t>
    </rPh>
    <rPh sb="10" eb="11">
      <t>ツキ</t>
    </rPh>
    <phoneticPr fontId="3"/>
  </si>
  <si>
    <t>事業開始年月日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</si>
  <si>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</si>
  <si>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</si>
  <si>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昭和25</t>
    <rPh sb="0" eb="2">
      <t>ショウワ</t>
    </rPh>
    <phoneticPr fontId="3"/>
  </si>
  <si>
    <t>昭和26</t>
    <rPh sb="0" eb="2">
      <t>ショウワ</t>
    </rPh>
    <phoneticPr fontId="3"/>
  </si>
  <si>
    <t>昭和27</t>
    <rPh sb="0" eb="2">
      <t>ショウワ</t>
    </rPh>
    <phoneticPr fontId="3"/>
  </si>
  <si>
    <t>昭和28</t>
    <rPh sb="0" eb="2">
      <t>ショウワ</t>
    </rPh>
    <phoneticPr fontId="3"/>
  </si>
  <si>
    <t>昭和29</t>
    <rPh sb="0" eb="2">
      <t>ショウワ</t>
    </rPh>
    <phoneticPr fontId="3"/>
  </si>
  <si>
    <t>昭和30</t>
    <rPh sb="0" eb="2">
      <t>ショウワ</t>
    </rPh>
    <phoneticPr fontId="3"/>
  </si>
  <si>
    <t>昭和31</t>
    <rPh sb="0" eb="2">
      <t>ショウワ</t>
    </rPh>
    <phoneticPr fontId="3"/>
  </si>
  <si>
    <t>昭和32</t>
    <rPh sb="0" eb="2">
      <t>ショウワ</t>
    </rPh>
    <phoneticPr fontId="3"/>
  </si>
  <si>
    <t>昭和33</t>
    <rPh sb="0" eb="2">
      <t>ショウワ</t>
    </rPh>
    <phoneticPr fontId="3"/>
  </si>
  <si>
    <t>昭和34</t>
    <rPh sb="0" eb="2">
      <t>ショウワ</t>
    </rPh>
    <phoneticPr fontId="3"/>
  </si>
  <si>
    <t>昭和35</t>
    <rPh sb="0" eb="2">
      <t>ショウワ</t>
    </rPh>
    <phoneticPr fontId="3"/>
  </si>
  <si>
    <t>昭和36</t>
    <rPh sb="0" eb="2">
      <t>ショウワ</t>
    </rPh>
    <phoneticPr fontId="3"/>
  </si>
  <si>
    <t>昭和37</t>
    <rPh sb="0" eb="2">
      <t>ショウワ</t>
    </rPh>
    <phoneticPr fontId="3"/>
  </si>
  <si>
    <t>昭和38</t>
    <rPh sb="0" eb="2">
      <t>ショウワ</t>
    </rPh>
    <phoneticPr fontId="3"/>
  </si>
  <si>
    <t>昭和39</t>
    <rPh sb="0" eb="2">
      <t>ショウワ</t>
    </rPh>
    <phoneticPr fontId="3"/>
  </si>
  <si>
    <t>昭和40</t>
    <rPh sb="0" eb="2">
      <t>ショウワ</t>
    </rPh>
    <phoneticPr fontId="3"/>
  </si>
  <si>
    <t>昭和41</t>
    <rPh sb="0" eb="2">
      <t>ショウワ</t>
    </rPh>
    <phoneticPr fontId="3"/>
  </si>
  <si>
    <t>昭和42</t>
    <rPh sb="0" eb="2">
      <t>ショウワ</t>
    </rPh>
    <phoneticPr fontId="3"/>
  </si>
  <si>
    <t>昭和43</t>
    <rPh sb="0" eb="2">
      <t>ショウワ</t>
    </rPh>
    <phoneticPr fontId="3"/>
  </si>
  <si>
    <t>昭和44</t>
    <rPh sb="0" eb="2">
      <t>ショウワ</t>
    </rPh>
    <phoneticPr fontId="3"/>
  </si>
  <si>
    <t>昭和45</t>
    <rPh sb="0" eb="2">
      <t>ショウワ</t>
    </rPh>
    <phoneticPr fontId="3"/>
  </si>
  <si>
    <t>昭和46</t>
    <rPh sb="0" eb="2">
      <t>ショウワ</t>
    </rPh>
    <phoneticPr fontId="3"/>
  </si>
  <si>
    <t>昭和47</t>
    <rPh sb="0" eb="2">
      <t>ショウワ</t>
    </rPh>
    <phoneticPr fontId="3"/>
  </si>
  <si>
    <t>昭和48</t>
    <rPh sb="0" eb="2">
      <t>ショウワ</t>
    </rPh>
    <phoneticPr fontId="3"/>
  </si>
  <si>
    <t>昭和49</t>
    <rPh sb="0" eb="2">
      <t>ショウワ</t>
    </rPh>
    <phoneticPr fontId="3"/>
  </si>
  <si>
    <t>昭和50</t>
    <rPh sb="0" eb="2">
      <t>ショウワ</t>
    </rPh>
    <phoneticPr fontId="3"/>
  </si>
  <si>
    <t>昭和51</t>
    <rPh sb="0" eb="2">
      <t>ショウワ</t>
    </rPh>
    <phoneticPr fontId="3"/>
  </si>
  <si>
    <t>昭和52</t>
    <rPh sb="0" eb="2">
      <t>ショウワ</t>
    </rPh>
    <phoneticPr fontId="3"/>
  </si>
  <si>
    <t>昭和53</t>
    <rPh sb="0" eb="2">
      <t>ショウワ</t>
    </rPh>
    <phoneticPr fontId="3"/>
  </si>
  <si>
    <t>昭和54</t>
    <rPh sb="0" eb="2">
      <t>ショウワ</t>
    </rPh>
    <phoneticPr fontId="3"/>
  </si>
  <si>
    <t>昭和55</t>
    <rPh sb="0" eb="2">
      <t>ショウワ</t>
    </rPh>
    <phoneticPr fontId="3"/>
  </si>
  <si>
    <t>令和4</t>
  </si>
  <si>
    <t>令和5</t>
  </si>
  <si>
    <t>令和6</t>
  </si>
  <si>
    <t>令和7</t>
  </si>
  <si>
    <t>令和8</t>
  </si>
  <si>
    <t>令和9</t>
  </si>
  <si>
    <t>令和10</t>
  </si>
  <si>
    <t>令和11</t>
  </si>
  <si>
    <t>令和12</t>
  </si>
  <si>
    <t>令和13</t>
  </si>
  <si>
    <t>令和14</t>
  </si>
  <si>
    <t>令和15</t>
  </si>
  <si>
    <t>令和16</t>
  </si>
  <si>
    <t>令和17</t>
  </si>
  <si>
    <t>令和18</t>
  </si>
  <si>
    <t>令和19</t>
  </si>
  <si>
    <t>令和20</t>
  </si>
  <si>
    <t>令和21</t>
  </si>
  <si>
    <t>令和22</t>
  </si>
  <si>
    <t>令和23</t>
  </si>
  <si>
    <t>令和24</t>
  </si>
  <si>
    <t>令和25</t>
  </si>
  <si>
    <t>令和26</t>
  </si>
  <si>
    <t>令和27</t>
  </si>
  <si>
    <t>令和28</t>
  </si>
  <si>
    <t>令和29</t>
  </si>
  <si>
    <t>令和30</t>
  </si>
  <si>
    <t>令和31</t>
  </si>
  <si>
    <t>令和32</t>
  </si>
  <si>
    <t>(</t>
    <phoneticPr fontId="3"/>
  </si>
  <si>
    <t>)年</t>
    <rPh sb="1" eb="2">
      <t>ネン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</si>
  <si>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</si>
  <si>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</si>
  <si>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</si>
  <si>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</si>
  <si>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</si>
  <si>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</si>
  <si>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</si>
  <si>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</si>
  <si>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</si>
  <si>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</si>
  <si>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</si>
  <si>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</si>
  <si>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3"/>
  </si>
  <si>
    <t>2日</t>
    <rPh sb="1" eb="2">
      <t>ニチ</t>
    </rPh>
    <phoneticPr fontId="3"/>
  </si>
  <si>
    <t>3日</t>
    <rPh sb="1" eb="2">
      <t>ニチ</t>
    </rPh>
    <phoneticPr fontId="3"/>
  </si>
  <si>
    <t>4日</t>
    <rPh sb="1" eb="2">
      <t>ニチ</t>
    </rPh>
    <phoneticPr fontId="3"/>
  </si>
  <si>
    <t>5日</t>
    <rPh sb="1" eb="2">
      <t>ニチ</t>
    </rPh>
    <phoneticPr fontId="3"/>
  </si>
  <si>
    <t>6日</t>
    <rPh sb="1" eb="2">
      <t>ニチ</t>
    </rPh>
    <phoneticPr fontId="3"/>
  </si>
  <si>
    <t>7日</t>
    <rPh sb="1" eb="2">
      <t>ニチ</t>
    </rPh>
    <phoneticPr fontId="3"/>
  </si>
  <si>
    <t>8日</t>
    <rPh sb="1" eb="2">
      <t>ニチ</t>
    </rPh>
    <phoneticPr fontId="3"/>
  </si>
  <si>
    <t>9日</t>
    <rPh sb="1" eb="2">
      <t>ニチ</t>
    </rPh>
    <phoneticPr fontId="3"/>
  </si>
  <si>
    <t>10日</t>
    <rPh sb="2" eb="3">
      <t>ニチ</t>
    </rPh>
    <phoneticPr fontId="3"/>
  </si>
  <si>
    <t>11日</t>
    <rPh sb="2" eb="3">
      <t>ニチ</t>
    </rPh>
    <phoneticPr fontId="3"/>
  </si>
  <si>
    <t>12日</t>
    <rPh sb="2" eb="3">
      <t>ニチ</t>
    </rPh>
    <phoneticPr fontId="3"/>
  </si>
  <si>
    <t>13日</t>
    <rPh sb="2" eb="3">
      <t>ニチ</t>
    </rPh>
    <phoneticPr fontId="3"/>
  </si>
  <si>
    <t>14日</t>
    <rPh sb="2" eb="3">
      <t>ニチ</t>
    </rPh>
    <phoneticPr fontId="3"/>
  </si>
  <si>
    <t>15日</t>
    <rPh sb="2" eb="3">
      <t>ニチ</t>
    </rPh>
    <phoneticPr fontId="3"/>
  </si>
  <si>
    <t>16日</t>
    <rPh sb="2" eb="3">
      <t>ニチ</t>
    </rPh>
    <phoneticPr fontId="3"/>
  </si>
  <si>
    <t>17日</t>
    <rPh sb="2" eb="3">
      <t>ニチ</t>
    </rPh>
    <phoneticPr fontId="3"/>
  </si>
  <si>
    <t>18日</t>
    <rPh sb="2" eb="3">
      <t>ニチ</t>
    </rPh>
    <phoneticPr fontId="3"/>
  </si>
  <si>
    <t>19日</t>
    <rPh sb="2" eb="3">
      <t>ニチ</t>
    </rPh>
    <phoneticPr fontId="3"/>
  </si>
  <si>
    <t>20日</t>
    <rPh sb="2" eb="3">
      <t>ニチ</t>
    </rPh>
    <phoneticPr fontId="3"/>
  </si>
  <si>
    <t>21日</t>
    <rPh sb="2" eb="3">
      <t>ニチ</t>
    </rPh>
    <phoneticPr fontId="3"/>
  </si>
  <si>
    <t>22日</t>
    <rPh sb="2" eb="3">
      <t>ニチ</t>
    </rPh>
    <phoneticPr fontId="3"/>
  </si>
  <si>
    <t>23日</t>
    <rPh sb="2" eb="3">
      <t>ニチ</t>
    </rPh>
    <phoneticPr fontId="3"/>
  </si>
  <si>
    <t>24日</t>
    <rPh sb="2" eb="3">
      <t>ニチ</t>
    </rPh>
    <phoneticPr fontId="3"/>
  </si>
  <si>
    <t>25日</t>
    <rPh sb="2" eb="3">
      <t>ニチ</t>
    </rPh>
    <phoneticPr fontId="3"/>
  </si>
  <si>
    <t>26日</t>
    <rPh sb="2" eb="3">
      <t>ニチ</t>
    </rPh>
    <phoneticPr fontId="3"/>
  </si>
  <si>
    <t>27日</t>
    <rPh sb="2" eb="3">
      <t>ニチ</t>
    </rPh>
    <phoneticPr fontId="3"/>
  </si>
  <si>
    <t>28日</t>
    <rPh sb="2" eb="3">
      <t>ニチ</t>
    </rPh>
    <phoneticPr fontId="3"/>
  </si>
  <si>
    <t>29日</t>
    <rPh sb="2" eb="3">
      <t>ニチ</t>
    </rPh>
    <phoneticPr fontId="3"/>
  </si>
  <si>
    <t>30日</t>
    <rPh sb="2" eb="3">
      <t>ニチ</t>
    </rPh>
    <phoneticPr fontId="3"/>
  </si>
  <si>
    <t>31日</t>
    <rPh sb="2" eb="3">
      <t>ニチ</t>
    </rPh>
    <phoneticPr fontId="3"/>
  </si>
  <si>
    <t>年</t>
    <rPh sb="0" eb="1">
      <t>ネン</t>
    </rPh>
    <phoneticPr fontId="3"/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</si>
  <si>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</si>
  <si>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</si>
  <si>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</si>
  <si>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</si>
  <si>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</si>
  <si>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</si>
  <si>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</si>
  <si>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</si>
  <si>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</si>
  <si>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</si>
  <si>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</si>
  <si>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</si>
  <si>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</si>
  <si>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</si>
  <si>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</si>
  <si>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</si>
  <si>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</si>
  <si>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</si>
  <si>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</si>
  <si>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</si>
  <si>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</si>
  <si>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</si>
  <si>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</si>
  <si>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</si>
  <si>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</si>
  <si>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</si>
  <si>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令和元</t>
    <rPh sb="0" eb="2">
      <t>レイワ</t>
    </rPh>
    <rPh sb="2" eb="3">
      <t>ゲン</t>
    </rPh>
    <phoneticPr fontId="3"/>
  </si>
  <si>
    <t>令和2</t>
    <phoneticPr fontId="3"/>
  </si>
  <si>
    <t>令和3</t>
    <phoneticPr fontId="3"/>
  </si>
  <si>
    <t>申請日</t>
    <rPh sb="0" eb="3">
      <t>シンセイビ</t>
    </rPh>
    <phoneticPr fontId="3"/>
  </si>
  <si>
    <t>2023(令和5)年</t>
  </si>
  <si>
    <t>事業開始年月日</t>
    <rPh sb="0" eb="7">
      <t>ジギョウカイシネンガッピ</t>
    </rPh>
    <phoneticPr fontId="3"/>
  </si>
  <si>
    <t>2006(平成18)年</t>
  </si>
  <si>
    <t>↑↓　　年、月、日の順番で選択してください。</t>
    <rPh sb="4" eb="5">
      <t>ネン</t>
    </rPh>
    <rPh sb="6" eb="7">
      <t>ツキ</t>
    </rPh>
    <rPh sb="8" eb="9">
      <t>ニチ</t>
    </rPh>
    <rPh sb="10" eb="12">
      <t>ジュンバン</t>
    </rPh>
    <rPh sb="13" eb="15">
      <t>センタク</t>
    </rPh>
    <phoneticPr fontId="3"/>
  </si>
  <si>
    <t>申請書作成の注意事項</t>
    <rPh sb="0" eb="3">
      <t>シンセイショ</t>
    </rPh>
    <rPh sb="3" eb="5">
      <t>サクセイ</t>
    </rPh>
    <rPh sb="6" eb="8">
      <t>チュウイ</t>
    </rPh>
    <rPh sb="8" eb="10">
      <t>ジコウ</t>
    </rPh>
    <phoneticPr fontId="3"/>
  </si>
  <si>
    <r>
      <t>同シート上段の「事業開始年月日</t>
    </r>
    <r>
      <rPr>
        <b/>
        <i/>
        <u/>
        <sz val="11"/>
        <color rgb="FF00B050"/>
        <rFont val="ＭＳ Ｐゴシック"/>
        <family val="3"/>
        <charset val="128"/>
      </rPr>
      <t>(緑色セル)</t>
    </r>
    <r>
      <rPr>
        <sz val="11"/>
        <rFont val="ＭＳ Ｐゴシック"/>
        <family val="3"/>
        <charset val="128"/>
      </rPr>
      <t>」を選択してください。</t>
    </r>
    <rPh sb="0" eb="1">
      <t>ドウ</t>
    </rPh>
    <rPh sb="4" eb="6">
      <t>ジョウダン</t>
    </rPh>
    <rPh sb="23" eb="25">
      <t>センタク</t>
    </rPh>
    <phoneticPr fontId="21"/>
  </si>
  <si>
    <t>申請者情報</t>
    <rPh sb="0" eb="5">
      <t>シンセイシャジョウホウ</t>
    </rPh>
    <phoneticPr fontId="3"/>
  </si>
  <si>
    <t>代理人</t>
    <rPh sb="0" eb="3">
      <t>ダイリニン</t>
    </rPh>
    <phoneticPr fontId="3"/>
  </si>
  <si>
    <t>代理人電話番号</t>
    <rPh sb="0" eb="7">
      <t>ダイリニンデンワバンゴウ</t>
    </rPh>
    <phoneticPr fontId="3"/>
  </si>
  <si>
    <r>
      <t>同シート中段の「直近の売上高</t>
    </r>
    <r>
      <rPr>
        <b/>
        <i/>
        <u/>
        <sz val="11"/>
        <color rgb="FF00B050"/>
        <rFont val="ＭＳ Ｐゴシック"/>
        <family val="3"/>
        <charset val="128"/>
      </rPr>
      <t>(緑色セル)</t>
    </r>
    <r>
      <rPr>
        <sz val="11"/>
        <rFont val="ＭＳ Ｐゴシック"/>
        <family val="3"/>
        <charset val="128"/>
      </rPr>
      <t>」がわかる月を選択してください。</t>
    </r>
    <rPh sb="0" eb="1">
      <t>ドウ</t>
    </rPh>
    <rPh sb="4" eb="6">
      <t>チュウダン</t>
    </rPh>
    <rPh sb="8" eb="10">
      <t>チョッキン</t>
    </rPh>
    <rPh sb="11" eb="13">
      <t>ウリアゲ</t>
    </rPh>
    <rPh sb="13" eb="14">
      <t>タカ</t>
    </rPh>
    <rPh sb="25" eb="26">
      <t>ツキ</t>
    </rPh>
    <rPh sb="27" eb="29">
      <t>センタク</t>
    </rPh>
    <phoneticPr fontId="21"/>
  </si>
  <si>
    <t>セーフティネット４号の申請に必要な書類</t>
    <rPh sb="11" eb="13">
      <t>シンセイ</t>
    </rPh>
    <rPh sb="14" eb="16">
      <t>ヒツヨウ</t>
    </rPh>
    <rPh sb="17" eb="19">
      <t>ショルイ</t>
    </rPh>
    <phoneticPr fontId="3"/>
  </si>
  <si>
    <t>対象月</t>
    <rPh sb="0" eb="3">
      <t>タイショウツキ</t>
    </rPh>
    <phoneticPr fontId="3"/>
  </si>
  <si>
    <t>添付書類1</t>
    <rPh sb="0" eb="4">
      <t>テンプショルイ</t>
    </rPh>
    <phoneticPr fontId="3"/>
  </si>
  <si>
    <t>添付書類2</t>
    <rPh sb="0" eb="4">
      <t>テンプショルイ</t>
    </rPh>
    <phoneticPr fontId="3"/>
  </si>
  <si>
    <t>１年間の売上高及び今後2か月の売上見込み</t>
    <rPh sb="7" eb="8">
      <t>オヨ</t>
    </rPh>
    <rPh sb="9" eb="11">
      <t>コンゴ</t>
    </rPh>
    <rPh sb="13" eb="14">
      <t>ゲツ</t>
    </rPh>
    <rPh sb="15" eb="19">
      <t>ウリアゲミコ</t>
    </rPh>
    <phoneticPr fontId="3"/>
  </si>
  <si>
    <t>作業内容</t>
    <rPh sb="0" eb="2">
      <t>サギョウ</t>
    </rPh>
    <rPh sb="2" eb="4">
      <t>ナイヨウ</t>
    </rPh>
    <phoneticPr fontId="3"/>
  </si>
  <si>
    <t>作業
順番</t>
    <rPh sb="0" eb="2">
      <t>サギョウ</t>
    </rPh>
    <rPh sb="3" eb="5">
      <t>ジュンバン</t>
    </rPh>
    <phoneticPr fontId="3"/>
  </si>
  <si>
    <t>←この色の部分は必ず入力が必要です。</t>
    <rPh sb="3" eb="4">
      <t>イロ</t>
    </rPh>
    <rPh sb="5" eb="7">
      <t>ブブン</t>
    </rPh>
    <rPh sb="8" eb="9">
      <t>カナラ</t>
    </rPh>
    <rPh sb="10" eb="12">
      <t>ニュウリョク</t>
    </rPh>
    <rPh sb="13" eb="15">
      <t>ヒツヨウ</t>
    </rPh>
    <phoneticPr fontId="3"/>
  </si>
  <si>
    <t>←この色の部分は空白でも構いません。</t>
    <rPh sb="3" eb="4">
      <t>イロ</t>
    </rPh>
    <rPh sb="5" eb="7">
      <t>ブブン</t>
    </rPh>
    <rPh sb="8" eb="10">
      <t>クウハク</t>
    </rPh>
    <rPh sb="12" eb="13">
      <t>カマ</t>
    </rPh>
    <phoneticPr fontId="3"/>
  </si>
  <si>
    <t>上記作業5　を実行すると下段に入力が必要な対象月が表示されますので、各対象月の売上高を入力してください。</t>
    <rPh sb="0" eb="2">
      <t>ジョウキ</t>
    </rPh>
    <rPh sb="2" eb="4">
      <t>サギョウ</t>
    </rPh>
    <rPh sb="7" eb="9">
      <t>ジッコウ</t>
    </rPh>
    <rPh sb="12" eb="14">
      <t>カダン</t>
    </rPh>
    <rPh sb="15" eb="17">
      <t>ニュウリョク</t>
    </rPh>
    <rPh sb="18" eb="20">
      <t>ヒツヨウ</t>
    </rPh>
    <rPh sb="21" eb="23">
      <t>タイショウ</t>
    </rPh>
    <rPh sb="23" eb="24">
      <t>ツキ</t>
    </rPh>
    <rPh sb="25" eb="27">
      <t>ヒョウジ</t>
    </rPh>
    <rPh sb="34" eb="35">
      <t>カク</t>
    </rPh>
    <rPh sb="37" eb="38">
      <t>ツキ</t>
    </rPh>
    <rPh sb="39" eb="41">
      <t>ウリアゲ</t>
    </rPh>
    <rPh sb="41" eb="42">
      <t>タカ</t>
    </rPh>
    <rPh sb="43" eb="45">
      <t>ニュウリョク</t>
    </rPh>
    <phoneticPr fontId="21"/>
  </si>
  <si>
    <r>
      <t>同シート上段の「申請者情報</t>
    </r>
    <r>
      <rPr>
        <b/>
        <i/>
        <u/>
        <sz val="11"/>
        <color theme="7" tint="-0.249977111117893"/>
        <rFont val="ＭＳ Ｐゴシック"/>
        <family val="3"/>
        <charset val="128"/>
      </rPr>
      <t>(紫色セル)</t>
    </r>
    <r>
      <rPr>
        <sz val="11"/>
        <rFont val="ＭＳ Ｐゴシック"/>
        <family val="3"/>
        <charset val="128"/>
      </rPr>
      <t>」に所在地、企業名、代表者名、電話番号(代理申請の場合は代理人、代理人電話番号も)を入力してください。入力しない場合は、印刷後に該当箇所へ署名もしくはゴム判を押してください。</t>
    </r>
    <rPh sb="0" eb="1">
      <t>ドウ</t>
    </rPh>
    <rPh sb="4" eb="6">
      <t>ジョウダン</t>
    </rPh>
    <rPh sb="8" eb="11">
      <t>シンセイシャ</t>
    </rPh>
    <rPh sb="11" eb="13">
      <t>ジョウホウ</t>
    </rPh>
    <rPh sb="21" eb="24">
      <t>ショザイチ</t>
    </rPh>
    <rPh sb="25" eb="27">
      <t>キギョウ</t>
    </rPh>
    <rPh sb="27" eb="28">
      <t>メイ</t>
    </rPh>
    <rPh sb="29" eb="32">
      <t>ダイヒョウシャ</t>
    </rPh>
    <rPh sb="32" eb="33">
      <t>メイ</t>
    </rPh>
    <rPh sb="34" eb="36">
      <t>デンワ</t>
    </rPh>
    <rPh sb="36" eb="38">
      <t>バンゴウ</t>
    </rPh>
    <rPh sb="39" eb="43">
      <t>ダイリシンセイ</t>
    </rPh>
    <rPh sb="44" eb="46">
      <t>バアイ</t>
    </rPh>
    <rPh sb="47" eb="50">
      <t>ダイリニン</t>
    </rPh>
    <rPh sb="61" eb="63">
      <t>ニュウリョク</t>
    </rPh>
    <rPh sb="88" eb="90">
      <t>ショメイ</t>
    </rPh>
    <phoneticPr fontId="21"/>
  </si>
  <si>
    <t>個人の場合は確定申告書の写し(直近のもの)</t>
    <rPh sb="0" eb="2">
      <t>コジン</t>
    </rPh>
    <rPh sb="3" eb="5">
      <t>バアイ</t>
    </rPh>
    <rPh sb="6" eb="11">
      <t>カクテイシンコクショ</t>
    </rPh>
    <rPh sb="12" eb="13">
      <t>ウツ</t>
    </rPh>
    <rPh sb="15" eb="17">
      <t>チョッキン</t>
    </rPh>
    <phoneticPr fontId="3"/>
  </si>
  <si>
    <t>名称等</t>
    <rPh sb="0" eb="2">
      <t>メイショウ</t>
    </rPh>
    <rPh sb="2" eb="3">
      <t>トウ</t>
    </rPh>
    <phoneticPr fontId="3"/>
  </si>
  <si>
    <t>説明</t>
    <rPh sb="0" eb="2">
      <t>セツメイ</t>
    </rPh>
    <phoneticPr fontId="3"/>
  </si>
  <si>
    <t>認定申請書(通常様式)</t>
    <rPh sb="0" eb="5">
      <t>ニンテイシンセイショ</t>
    </rPh>
    <rPh sb="6" eb="8">
      <t>ツウジョウ</t>
    </rPh>
    <rPh sb="8" eb="10">
      <t>ヨウシキ</t>
    </rPh>
    <phoneticPr fontId="3"/>
  </si>
  <si>
    <t>売上高等比較表</t>
    <phoneticPr fontId="3"/>
  </si>
  <si>
    <t>Ａ　（売上高等　実績）</t>
    <phoneticPr fontId="3"/>
  </si>
  <si>
    <t>Ｂ　（売上高等　実績）</t>
    <phoneticPr fontId="3"/>
  </si>
  <si>
    <t>％　（２０％以上）</t>
    <phoneticPr fontId="3"/>
  </si>
  <si>
    <t>（ロ）売上高見込み</t>
    <phoneticPr fontId="3"/>
  </si>
  <si>
    <t>Ｃ　（売上高等　見込）</t>
    <phoneticPr fontId="3"/>
  </si>
  <si>
    <t>Ｄ　（売上高等　実績）</t>
    <phoneticPr fontId="3"/>
  </si>
  <si>
    <t>最近１か月</t>
    <phoneticPr fontId="3"/>
  </si>
  <si>
    <t>金　額</t>
    <phoneticPr fontId="3"/>
  </si>
  <si>
    <t>前年同月</t>
    <phoneticPr fontId="3"/>
  </si>
  <si>
    <t>前年同期間</t>
    <phoneticPr fontId="3"/>
  </si>
  <si>
    <t>合　計</t>
    <phoneticPr fontId="3"/>
  </si>
  <si>
    <t>（Ａ+Ｃ）</t>
    <phoneticPr fontId="3"/>
  </si>
  <si>
    <t>（Ｂ+Ｄ）</t>
    <phoneticPr fontId="3"/>
  </si>
  <si>
    <t>減少率　｛（Ｂ+Ｄ）-（Ａ+Ｃ）｝÷（Ｂ+Ｄ）×１００＝</t>
    <phoneticPr fontId="3"/>
  </si>
  <si>
    <t>減少率　（Ｂ－Ａ）÷Ｂ×１００＝</t>
    <phoneticPr fontId="3"/>
  </si>
  <si>
    <t>上記について相違ありません。</t>
    <phoneticPr fontId="3"/>
  </si>
  <si>
    <r>
      <rPr>
        <u/>
        <sz val="11"/>
        <rFont val="ＭＳ Ｐゴシック"/>
        <family val="3"/>
        <charset val="128"/>
      </rPr>
      <t>今後</t>
    </r>
    <r>
      <rPr>
        <sz val="11"/>
        <rFont val="ＭＳ Ｐゴシック"/>
        <family val="3"/>
        <charset val="128"/>
      </rPr>
      <t>２か月間</t>
    </r>
    <phoneticPr fontId="3"/>
  </si>
  <si>
    <t>0946-28-7862</t>
  </si>
  <si>
    <t>見込</t>
    <rPh sb="0" eb="2">
      <t>ミコミ</t>
    </rPh>
    <phoneticPr fontId="3"/>
  </si>
  <si>
    <t>売上高(円)</t>
    <phoneticPr fontId="3"/>
  </si>
  <si>
    <t>2部</t>
    <rPh sb="1" eb="2">
      <t>ブ</t>
    </rPh>
    <phoneticPr fontId="3"/>
  </si>
  <si>
    <t>2部</t>
    <phoneticPr fontId="3"/>
  </si>
  <si>
    <t>提出部数</t>
    <rPh sb="0" eb="4">
      <t>テイシュツブスウ</t>
    </rPh>
    <phoneticPr fontId="3"/>
  </si>
  <si>
    <t>1部</t>
    <rPh sb="1" eb="2">
      <t>ブ</t>
    </rPh>
    <phoneticPr fontId="3"/>
  </si>
  <si>
    <t>1部</t>
    <phoneticPr fontId="3"/>
  </si>
  <si>
    <r>
      <t>同シート上段の「申請年月日</t>
    </r>
    <r>
      <rPr>
        <b/>
        <i/>
        <u/>
        <sz val="11"/>
        <color theme="7" tint="-0.249977111117893"/>
        <rFont val="ＭＳ Ｐゴシック"/>
        <family val="3"/>
        <charset val="128"/>
      </rPr>
      <t>(紫色セル)</t>
    </r>
    <r>
      <rPr>
        <sz val="11"/>
        <rFont val="ＭＳ Ｐゴシック"/>
        <family val="3"/>
        <charset val="128"/>
      </rPr>
      <t>」を選択してください。空白のままでも構いません。また、年のみ、年・月のみの選択も可能です。</t>
    </r>
    <rPh sb="0" eb="1">
      <t>ドウ</t>
    </rPh>
    <rPh sb="4" eb="6">
      <t>ジョウダン</t>
    </rPh>
    <rPh sb="8" eb="10">
      <t>シンセイ</t>
    </rPh>
    <rPh sb="14" eb="15">
      <t>ムラサキ</t>
    </rPh>
    <rPh sb="15" eb="16">
      <t>イロ</t>
    </rPh>
    <rPh sb="21" eb="23">
      <t>センタク</t>
    </rPh>
    <rPh sb="30" eb="32">
      <t>クウハク</t>
    </rPh>
    <rPh sb="37" eb="38">
      <t>カマ</t>
    </rPh>
    <rPh sb="46" eb="47">
      <t>ネン</t>
    </rPh>
    <rPh sb="50" eb="51">
      <t>ネン</t>
    </rPh>
    <rPh sb="52" eb="53">
      <t>ツキ</t>
    </rPh>
    <rPh sb="56" eb="58">
      <t>センタク</t>
    </rPh>
    <rPh sb="59" eb="61">
      <t>カノウ</t>
    </rPh>
    <phoneticPr fontId="21"/>
  </si>
  <si>
    <t>売上高等比較表</t>
    <rPh sb="3" eb="4">
      <t>トウ</t>
    </rPh>
    <phoneticPr fontId="3"/>
  </si>
  <si>
    <t>１年間の売上高及び今後2か月の売上見込みがわかるもの(帳簿、残高試算表の写しなどでも可)</t>
    <rPh sb="27" eb="29">
      <t>チョウボ</t>
    </rPh>
    <rPh sb="30" eb="32">
      <t>ザンダカ</t>
    </rPh>
    <rPh sb="32" eb="35">
      <t>シサンヒョウ</t>
    </rPh>
    <rPh sb="36" eb="37">
      <t>ウツ</t>
    </rPh>
    <rPh sb="42" eb="43">
      <t>カ</t>
    </rPh>
    <phoneticPr fontId="3"/>
  </si>
  <si>
    <t>その他(事業所在地を確認できる書類)</t>
    <rPh sb="2" eb="3">
      <t>タ</t>
    </rPh>
    <rPh sb="4" eb="6">
      <t>ジギョウ</t>
    </rPh>
    <rPh sb="6" eb="9">
      <t>ショザイチ</t>
    </rPh>
    <rPh sb="10" eb="12">
      <t>カクニン</t>
    </rPh>
    <rPh sb="15" eb="17">
      <t>ショルイ</t>
    </rPh>
    <phoneticPr fontId="3"/>
  </si>
  <si>
    <t>法人の場合は商業登記事項証明書(申請日から3か月以内に限る、コピーで可)</t>
    <rPh sb="0" eb="2">
      <t>ホウジン</t>
    </rPh>
    <rPh sb="3" eb="5">
      <t>バアイ</t>
    </rPh>
    <rPh sb="6" eb="8">
      <t>ショウギョウ</t>
    </rPh>
    <rPh sb="8" eb="10">
      <t>トウキ</t>
    </rPh>
    <rPh sb="10" eb="12">
      <t>ジコウ</t>
    </rPh>
    <rPh sb="12" eb="15">
      <t>ショウメイショ</t>
    </rPh>
    <rPh sb="16" eb="18">
      <t>シンセイ</t>
    </rPh>
    <rPh sb="18" eb="19">
      <t>ビ</t>
    </rPh>
    <rPh sb="23" eb="24">
      <t>ゲツ</t>
    </rPh>
    <rPh sb="24" eb="26">
      <t>イナイ</t>
    </rPh>
    <rPh sb="27" eb="28">
      <t>カギ</t>
    </rPh>
    <rPh sb="34" eb="35">
      <t>カ</t>
    </rPh>
    <phoneticPr fontId="3"/>
  </si>
  <si>
    <r>
      <rPr>
        <b/>
        <i/>
        <sz val="11"/>
        <color rgb="FFFF0000"/>
        <rFont val="ＭＳ Ｐゴシック"/>
        <family val="3"/>
        <charset val="128"/>
      </rPr>
      <t>赤色</t>
    </r>
    <r>
      <rPr>
        <sz val="11"/>
        <rFont val="ＭＳ Ｐゴシック"/>
        <family val="3"/>
        <charset val="128"/>
      </rPr>
      <t>の「</t>
    </r>
    <r>
      <rPr>
        <b/>
        <i/>
        <u/>
        <sz val="11"/>
        <rFont val="ＭＳ Ｐゴシック"/>
        <family val="3"/>
        <charset val="128"/>
      </rPr>
      <t>入力表</t>
    </r>
    <r>
      <rPr>
        <sz val="11"/>
        <rFont val="ＭＳ Ｐゴシック"/>
        <family val="3"/>
        <charset val="128"/>
      </rPr>
      <t>」シートを選択してください。</t>
    </r>
    <rPh sb="0" eb="2">
      <t>アカイロ</t>
    </rPh>
    <rPh sb="4" eb="6">
      <t>ニュウリョク</t>
    </rPh>
    <rPh sb="6" eb="7">
      <t>ヒョウ</t>
    </rPh>
    <rPh sb="12" eb="14">
      <t>センタク</t>
    </rPh>
    <phoneticPr fontId="21"/>
  </si>
  <si>
    <t>小数点第2位を切捨て</t>
    <rPh sb="0" eb="3">
      <t>ショウスウテン</t>
    </rPh>
    <rPh sb="3" eb="4">
      <t>ダイ</t>
    </rPh>
    <rPh sb="5" eb="6">
      <t>イ</t>
    </rPh>
    <rPh sb="7" eb="9">
      <t>キリス</t>
    </rPh>
    <phoneticPr fontId="3"/>
  </si>
  <si>
    <t>令和五年七月七日からの大雨により店舗が浸水し、３週間の休業を余儀なくされたため</t>
    <phoneticPr fontId="3"/>
  </si>
  <si>
    <t>円</t>
    <rPh sb="0" eb="1">
      <t>エン</t>
    </rPh>
    <phoneticPr fontId="3"/>
  </si>
  <si>
    <t>新型コロナの影響により売上高が減少したため</t>
    <phoneticPr fontId="3"/>
  </si>
  <si>
    <t>必須項目</t>
    <phoneticPr fontId="21"/>
  </si>
  <si>
    <t>任意項目</t>
    <phoneticPr fontId="21"/>
  </si>
  <si>
    <r>
      <rPr>
        <b/>
        <i/>
        <sz val="11"/>
        <rFont val="ＭＳ Ｐゴシック"/>
        <family val="3"/>
        <charset val="128"/>
      </rPr>
      <t>※記入例について</t>
    </r>
    <r>
      <rPr>
        <b/>
        <i/>
        <u/>
        <sz val="11"/>
        <color rgb="FFFF0000"/>
        <rFont val="ＭＳ Ｐゴシック"/>
        <family val="3"/>
        <charset val="128"/>
      </rPr>
      <t xml:space="preserve">
赤文字は入力が必要な部分です。</t>
    </r>
    <r>
      <rPr>
        <b/>
        <i/>
        <u/>
        <sz val="11"/>
        <color rgb="FF0070C0"/>
        <rFont val="ＭＳ Ｐゴシック"/>
        <family val="3"/>
        <charset val="128"/>
      </rPr>
      <t>青文字は入力表から転記されていることを表しています。</t>
    </r>
    <rPh sb="1" eb="4">
      <t>キニュウレイ</t>
    </rPh>
    <rPh sb="9" eb="12">
      <t>アカモジ</t>
    </rPh>
    <rPh sb="13" eb="15">
      <t>ニュウリョク</t>
    </rPh>
    <rPh sb="16" eb="18">
      <t>ヒツヨウ</t>
    </rPh>
    <rPh sb="19" eb="21">
      <t>ブブン</t>
    </rPh>
    <rPh sb="24" eb="25">
      <t>アオ</t>
    </rPh>
    <rPh sb="25" eb="27">
      <t>モジ</t>
    </rPh>
    <rPh sb="28" eb="30">
      <t>ニュウリョク</t>
    </rPh>
    <rPh sb="30" eb="31">
      <t>ヒョウ</t>
    </rPh>
    <rPh sb="33" eb="35">
      <t>テンキ</t>
    </rPh>
    <rPh sb="43" eb="44">
      <t>アラワ</t>
    </rPh>
    <phoneticPr fontId="21"/>
  </si>
  <si>
    <t>（セーフティネット保証４号-②添付書類1）</t>
    <rPh sb="9" eb="11">
      <t>ホショウ</t>
    </rPh>
    <rPh sb="12" eb="13">
      <t>ゴウ</t>
    </rPh>
    <rPh sb="15" eb="17">
      <t>テンプ</t>
    </rPh>
    <rPh sb="17" eb="19">
      <t>ショルイ</t>
    </rPh>
    <phoneticPr fontId="3"/>
  </si>
  <si>
    <t>（セーフティネット保証４号-②添付書類2）</t>
    <rPh sb="9" eb="11">
      <t>ホショウ</t>
    </rPh>
    <rPh sb="12" eb="13">
      <t>ゴウ</t>
    </rPh>
    <rPh sb="15" eb="17">
      <t>テンプ</t>
    </rPh>
    <rPh sb="17" eb="19">
      <t>ショルイ</t>
    </rPh>
    <phoneticPr fontId="3"/>
  </si>
  <si>
    <t>平成2</t>
  </si>
  <si>
    <t>平成3</t>
  </si>
  <si>
    <t>平成4</t>
  </si>
  <si>
    <t>昭和56</t>
    <rPh sb="0" eb="2">
      <t>ショウワ</t>
    </rPh>
    <phoneticPr fontId="3"/>
  </si>
  <si>
    <t>昭和57</t>
    <rPh sb="0" eb="2">
      <t>ショウワ</t>
    </rPh>
    <phoneticPr fontId="3"/>
  </si>
  <si>
    <t>昭和58</t>
    <rPh sb="0" eb="2">
      <t>ショウワ</t>
    </rPh>
    <phoneticPr fontId="3"/>
  </si>
  <si>
    <t>昭和59</t>
    <rPh sb="0" eb="2">
      <t>ショウワ</t>
    </rPh>
    <phoneticPr fontId="3"/>
  </si>
  <si>
    <t>昭和60</t>
    <rPh sb="0" eb="2">
      <t>ショウワ</t>
    </rPh>
    <phoneticPr fontId="3"/>
  </si>
  <si>
    <t>昭和61</t>
    <rPh sb="0" eb="2">
      <t>ショウワ</t>
    </rPh>
    <phoneticPr fontId="3"/>
  </si>
  <si>
    <t>昭和62</t>
    <rPh sb="0" eb="2">
      <t>ショウワ</t>
    </rPh>
    <phoneticPr fontId="3"/>
  </si>
  <si>
    <t>昭和63</t>
    <rPh sb="0" eb="2">
      <t>ショウワ</t>
    </rPh>
    <phoneticPr fontId="3"/>
  </si>
  <si>
    <t>平成元</t>
    <rPh sb="2" eb="3">
      <t>ゲン</t>
    </rPh>
    <phoneticPr fontId="3"/>
  </si>
  <si>
    <t>昭和2</t>
    <rPh sb="0" eb="2">
      <t>ショウワ</t>
    </rPh>
    <phoneticPr fontId="3"/>
  </si>
  <si>
    <t>昭和3</t>
    <rPh sb="0" eb="2">
      <t>ショウワ</t>
    </rPh>
    <phoneticPr fontId="3"/>
  </si>
  <si>
    <t>昭和4</t>
    <rPh sb="0" eb="2">
      <t>ショウワ</t>
    </rPh>
    <phoneticPr fontId="3"/>
  </si>
  <si>
    <t>昭和5</t>
    <rPh sb="0" eb="2">
      <t>ショウワ</t>
    </rPh>
    <phoneticPr fontId="3"/>
  </si>
  <si>
    <t>昭和6</t>
    <rPh sb="0" eb="2">
      <t>ショウワ</t>
    </rPh>
    <phoneticPr fontId="3"/>
  </si>
  <si>
    <t>昭和7</t>
    <rPh sb="0" eb="2">
      <t>ショウワ</t>
    </rPh>
    <phoneticPr fontId="3"/>
  </si>
  <si>
    <t>昭和8</t>
    <rPh sb="0" eb="2">
      <t>ショウワ</t>
    </rPh>
    <phoneticPr fontId="3"/>
  </si>
  <si>
    <t>昭和9</t>
    <rPh sb="0" eb="2">
      <t>ショウワ</t>
    </rPh>
    <phoneticPr fontId="3"/>
  </si>
  <si>
    <t>昭和10</t>
    <rPh sb="0" eb="2">
      <t>ショウワ</t>
    </rPh>
    <phoneticPr fontId="3"/>
  </si>
  <si>
    <t>昭和11</t>
    <rPh sb="0" eb="2">
      <t>ショウワ</t>
    </rPh>
    <phoneticPr fontId="3"/>
  </si>
  <si>
    <t>昭和12</t>
    <rPh sb="0" eb="2">
      <t>ショウワ</t>
    </rPh>
    <phoneticPr fontId="3"/>
  </si>
  <si>
    <t>昭和13</t>
    <rPh sb="0" eb="2">
      <t>ショウワ</t>
    </rPh>
    <phoneticPr fontId="3"/>
  </si>
  <si>
    <t>昭和14</t>
    <rPh sb="0" eb="2">
      <t>ショウワ</t>
    </rPh>
    <phoneticPr fontId="3"/>
  </si>
  <si>
    <t>昭和15</t>
    <rPh sb="0" eb="2">
      <t>ショウワ</t>
    </rPh>
    <phoneticPr fontId="3"/>
  </si>
  <si>
    <t>昭和16</t>
    <rPh sb="0" eb="2">
      <t>ショウワ</t>
    </rPh>
    <phoneticPr fontId="3"/>
  </si>
  <si>
    <t>昭和17</t>
    <rPh sb="0" eb="2">
      <t>ショウワ</t>
    </rPh>
    <phoneticPr fontId="3"/>
  </si>
  <si>
    <t>昭和18</t>
    <rPh sb="0" eb="2">
      <t>ショウワ</t>
    </rPh>
    <phoneticPr fontId="3"/>
  </si>
  <si>
    <t>昭和19</t>
    <rPh sb="0" eb="2">
      <t>ショウワ</t>
    </rPh>
    <phoneticPr fontId="3"/>
  </si>
  <si>
    <t>昭和20</t>
    <rPh sb="0" eb="2">
      <t>ショウワ</t>
    </rPh>
    <phoneticPr fontId="3"/>
  </si>
  <si>
    <t>昭和21</t>
    <rPh sb="0" eb="2">
      <t>ショウワ</t>
    </rPh>
    <phoneticPr fontId="3"/>
  </si>
  <si>
    <t>昭和22</t>
    <rPh sb="0" eb="2">
      <t>ショウワ</t>
    </rPh>
    <phoneticPr fontId="3"/>
  </si>
  <si>
    <t>昭和23</t>
    <rPh sb="0" eb="2">
      <t>ショウワ</t>
    </rPh>
    <phoneticPr fontId="3"/>
  </si>
  <si>
    <t>昭和24</t>
    <rPh sb="0" eb="2">
      <t>ショウワ</t>
    </rPh>
    <phoneticPr fontId="3"/>
  </si>
  <si>
    <t>昭和元</t>
    <rPh sb="0" eb="2">
      <t>ショウワ</t>
    </rPh>
    <rPh sb="2" eb="3">
      <t>ガン</t>
    </rPh>
    <phoneticPr fontId="3"/>
  </si>
  <si>
    <t>大正14</t>
    <rPh sb="0" eb="2">
      <t>タイショウ</t>
    </rPh>
    <phoneticPr fontId="3"/>
  </si>
  <si>
    <t>大正13</t>
    <rPh sb="0" eb="2">
      <t>タイショウ</t>
    </rPh>
    <phoneticPr fontId="3"/>
  </si>
  <si>
    <t>大正2</t>
    <rPh sb="0" eb="2">
      <t>タイショウ</t>
    </rPh>
    <phoneticPr fontId="3"/>
  </si>
  <si>
    <t>大正3</t>
    <rPh sb="0" eb="2">
      <t>タイショウ</t>
    </rPh>
    <phoneticPr fontId="3"/>
  </si>
  <si>
    <t>大正4</t>
    <rPh sb="0" eb="2">
      <t>タイショウ</t>
    </rPh>
    <phoneticPr fontId="3"/>
  </si>
  <si>
    <t>大正5</t>
    <rPh sb="0" eb="2">
      <t>タイショウ</t>
    </rPh>
    <phoneticPr fontId="3"/>
  </si>
  <si>
    <t>大正6</t>
    <rPh sb="0" eb="2">
      <t>タイショウ</t>
    </rPh>
    <phoneticPr fontId="3"/>
  </si>
  <si>
    <t>大正7</t>
    <rPh sb="0" eb="2">
      <t>タイショウ</t>
    </rPh>
    <phoneticPr fontId="3"/>
  </si>
  <si>
    <t>大正8</t>
    <rPh sb="0" eb="2">
      <t>タイショウ</t>
    </rPh>
    <phoneticPr fontId="3"/>
  </si>
  <si>
    <t>大正9</t>
    <rPh sb="0" eb="2">
      <t>タイショウ</t>
    </rPh>
    <phoneticPr fontId="3"/>
  </si>
  <si>
    <t>大正10</t>
    <rPh sb="0" eb="2">
      <t>タイショウ</t>
    </rPh>
    <phoneticPr fontId="3"/>
  </si>
  <si>
    <t>大正11</t>
    <rPh sb="0" eb="2">
      <t>タイショウ</t>
    </rPh>
    <phoneticPr fontId="3"/>
  </si>
  <si>
    <t>大正12</t>
    <rPh sb="0" eb="2">
      <t>タイショウ</t>
    </rPh>
    <phoneticPr fontId="3"/>
  </si>
  <si>
    <t>大正元</t>
    <rPh sb="0" eb="2">
      <t>タイショウ</t>
    </rPh>
    <rPh sb="2" eb="3">
      <t>ガン</t>
    </rPh>
    <phoneticPr fontId="3"/>
  </si>
  <si>
    <t>明治44</t>
    <rPh sb="0" eb="2">
      <t>メイジ</t>
    </rPh>
    <phoneticPr fontId="3"/>
  </si>
  <si>
    <t>明治34</t>
    <rPh sb="0" eb="2">
      <t>メイジ</t>
    </rPh>
    <phoneticPr fontId="3"/>
  </si>
  <si>
    <t>明治35</t>
    <rPh sb="0" eb="2">
      <t>メイジ</t>
    </rPh>
    <phoneticPr fontId="3"/>
  </si>
  <si>
    <t>明治36</t>
    <rPh sb="0" eb="2">
      <t>メイジ</t>
    </rPh>
    <phoneticPr fontId="3"/>
  </si>
  <si>
    <t>明治37</t>
    <rPh sb="0" eb="2">
      <t>メイジ</t>
    </rPh>
    <phoneticPr fontId="3"/>
  </si>
  <si>
    <t>明治38</t>
    <rPh sb="0" eb="2">
      <t>メイジ</t>
    </rPh>
    <phoneticPr fontId="3"/>
  </si>
  <si>
    <t>明治39</t>
    <rPh sb="0" eb="2">
      <t>メイジ</t>
    </rPh>
    <phoneticPr fontId="3"/>
  </si>
  <si>
    <t>明治40</t>
    <rPh sb="0" eb="2">
      <t>メイジ</t>
    </rPh>
    <phoneticPr fontId="3"/>
  </si>
  <si>
    <t>明治41</t>
    <rPh sb="0" eb="2">
      <t>メイジ</t>
    </rPh>
    <phoneticPr fontId="3"/>
  </si>
  <si>
    <t>明治42</t>
    <rPh sb="0" eb="2">
      <t>メイジ</t>
    </rPh>
    <phoneticPr fontId="3"/>
  </si>
  <si>
    <t>明治43</t>
    <rPh sb="0" eb="2">
      <t>メイジ</t>
    </rPh>
    <phoneticPr fontId="3"/>
  </si>
  <si>
    <t>３．売上高等が減少し、又は減少すると見込まれる理由</t>
    <phoneticPr fontId="3"/>
  </si>
  <si>
    <t>売上高等が減少し、又は減少すると見込まれる理由</t>
    <phoneticPr fontId="3"/>
  </si>
  <si>
    <r>
      <t>認定申請書(新型コロナウイルス感染症限定)、</t>
    </r>
    <r>
      <rPr>
        <sz val="11"/>
        <color rgb="FFFF0000"/>
        <rFont val="ＭＳ Ｐゴシック"/>
        <family val="3"/>
        <charset val="128"/>
      </rPr>
      <t>借換のみ</t>
    </r>
    <phoneticPr fontId="3"/>
  </si>
  <si>
    <r>
      <rPr>
        <b/>
        <i/>
        <sz val="11"/>
        <color rgb="FF0070C0"/>
        <rFont val="ＭＳ Ｐゴシック"/>
        <family val="3"/>
        <charset val="128"/>
      </rPr>
      <t>青色</t>
    </r>
    <r>
      <rPr>
        <sz val="11"/>
        <rFont val="ＭＳ Ｐゴシック"/>
        <family val="3"/>
        <charset val="128"/>
      </rPr>
      <t>の「</t>
    </r>
    <r>
      <rPr>
        <b/>
        <i/>
        <sz val="11"/>
        <rFont val="ＭＳ Ｐゴシック"/>
        <family val="3"/>
        <charset val="128"/>
      </rPr>
      <t>様式第4-②</t>
    </r>
    <r>
      <rPr>
        <sz val="11"/>
        <rFont val="ＭＳ Ｐゴシック"/>
        <family val="3"/>
        <charset val="128"/>
      </rPr>
      <t>」シートを提出する際は、売上高等が減少し、又は減少する見込まれる理由</t>
    </r>
    <r>
      <rPr>
        <b/>
        <i/>
        <u/>
        <sz val="11"/>
        <color rgb="FF00B050"/>
        <rFont val="ＭＳ Ｐゴシック"/>
        <family val="3"/>
        <charset val="128"/>
      </rPr>
      <t>(緑色セル)</t>
    </r>
    <r>
      <rPr>
        <sz val="11"/>
        <rFont val="ＭＳ Ｐゴシック"/>
        <family val="3"/>
        <charset val="128"/>
      </rPr>
      <t>を記載してください。</t>
    </r>
    <rPh sb="0" eb="2">
      <t>アオイロ</t>
    </rPh>
    <rPh sb="19" eb="20">
      <t>サイ</t>
    </rPh>
    <rPh sb="51" eb="53">
      <t>キサイ</t>
    </rPh>
    <phoneticPr fontId="21"/>
  </si>
  <si>
    <r>
      <rPr>
        <b/>
        <i/>
        <sz val="11"/>
        <color rgb="FF0070C0"/>
        <rFont val="ＭＳ Ｐゴシック"/>
        <family val="3"/>
        <charset val="128"/>
      </rPr>
      <t>青色</t>
    </r>
    <r>
      <rPr>
        <sz val="11"/>
        <rFont val="ＭＳ Ｐゴシック"/>
        <family val="3"/>
        <charset val="128"/>
      </rPr>
      <t>の</t>
    </r>
    <r>
      <rPr>
        <sz val="11"/>
        <rFont val="ＭＳ Ｐゴシック"/>
        <family val="3"/>
        <charset val="128"/>
      </rPr>
      <t>「</t>
    </r>
    <r>
      <rPr>
        <b/>
        <i/>
        <sz val="11"/>
        <rFont val="ＭＳ Ｐゴシック"/>
        <family val="3"/>
        <charset val="128"/>
      </rPr>
      <t>様式第4-②</t>
    </r>
    <r>
      <rPr>
        <sz val="11"/>
        <rFont val="ＭＳ Ｐゴシック"/>
        <family val="3"/>
        <charset val="128"/>
      </rPr>
      <t>」シートの内容を確認し、申請する様式を印刷後すべてに実印を押印のうえ、ご提出ください。
なお、</t>
    </r>
    <r>
      <rPr>
        <b/>
        <i/>
        <u/>
        <sz val="11"/>
        <color rgb="FFFF0000"/>
        <rFont val="ＭＳ Ｐゴシック"/>
        <family val="3"/>
        <charset val="128"/>
      </rPr>
      <t>「様式第4-②申請書」</t>
    </r>
    <r>
      <rPr>
        <sz val="11"/>
        <rFont val="ＭＳ Ｐゴシック"/>
        <family val="3"/>
        <charset val="128"/>
      </rPr>
      <t>は</t>
    </r>
    <r>
      <rPr>
        <b/>
        <i/>
        <u/>
        <sz val="11"/>
        <color rgb="FFFF0000"/>
        <rFont val="ＭＳ Ｐゴシック"/>
        <family val="3"/>
        <charset val="128"/>
      </rPr>
      <t>2部提出</t>
    </r>
    <r>
      <rPr>
        <sz val="11"/>
        <rFont val="ＭＳ Ｐゴシック"/>
        <family val="3"/>
        <charset val="128"/>
      </rPr>
      <t>です。必ず</t>
    </r>
    <r>
      <rPr>
        <b/>
        <i/>
        <u/>
        <sz val="11"/>
        <color rgb="FFFF0000"/>
        <rFont val="ＭＳ Ｐゴシック"/>
        <family val="3"/>
        <charset val="128"/>
      </rPr>
      <t>2部提出</t>
    </r>
    <r>
      <rPr>
        <sz val="11"/>
        <rFont val="ＭＳ Ｐゴシック"/>
        <family val="3"/>
        <charset val="128"/>
      </rPr>
      <t>をお願いします。</t>
    </r>
    <rPh sb="0" eb="2">
      <t>アオイロ</t>
    </rPh>
    <rPh sb="15" eb="17">
      <t>ナイヨウ</t>
    </rPh>
    <rPh sb="18" eb="20">
      <t>カクニン</t>
    </rPh>
    <rPh sb="22" eb="24">
      <t>シンセイ</t>
    </rPh>
    <rPh sb="26" eb="28">
      <t>ヨウシキ</t>
    </rPh>
    <rPh sb="29" eb="31">
      <t>インサツ</t>
    </rPh>
    <rPh sb="31" eb="32">
      <t>ゴ</t>
    </rPh>
    <rPh sb="36" eb="38">
      <t>ジツイン</t>
    </rPh>
    <rPh sb="39" eb="41">
      <t>オウイン</t>
    </rPh>
    <rPh sb="46" eb="48">
      <t>テイシュツ</t>
    </rPh>
    <rPh sb="71" eb="73">
      <t>テイシュツ</t>
    </rPh>
    <rPh sb="76" eb="77">
      <t>カナラ</t>
    </rPh>
    <rPh sb="79" eb="80">
      <t>ブ</t>
    </rPh>
    <rPh sb="80" eb="82">
      <t>テイシュツ</t>
    </rPh>
    <rPh sb="84" eb="85">
      <t>ネガ</t>
    </rPh>
    <phoneticPr fontId="21"/>
  </si>
  <si>
    <r>
      <t>申請書(様式第４－②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の入力の仕方</t>
    </r>
    <rPh sb="0" eb="3">
      <t>シンセイショ</t>
    </rPh>
    <rPh sb="12" eb="14">
      <t>ニュウリョク</t>
    </rPh>
    <rPh sb="15" eb="17">
      <t>シカタ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</si>
</sst>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 "/>
    <numFmt numFmtId="177" formatCode="[$-411]ggge&quot;年&quot;m&quot;月&quot;d&quot;日&quot;;@"/>
    <numFmt numFmtId="178" formatCode="[$-411]ggge&quot;年&quot;m&quot;月&quot;"/>
    <numFmt numFmtId="179" formatCode="d"/>
    <numFmt numFmtId="180" formatCode="0&quot;月&quot;"/>
    <numFmt numFmtId="181" formatCode="d&quot;日&quot;"/>
    <numFmt numFmtId="182" formatCode="#,##0_ "/>
    <numFmt numFmtId="183" formatCode="#,##0.0"/>
  </numFmts>
  <fonts count="55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8"/>
      <name val="ＭＳ Ｐゴシック"/>
      <family val="3"/>
      <charset val="128"/>
    </font>
    <font>
      <b/>
      <sz val="9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.8"/>
      <name val="ＭＳ Ｐゴシック"/>
      <family val="3"/>
      <charset val="128"/>
      <scheme val="minor"/>
    </font>
    <font>
      <u/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i/>
      <u/>
      <sz val="11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Ｐゴシック"/>
      <family val="3"/>
      <charset val="128"/>
      <scheme val="minor"/>
    </font>
    <font>
      <b/>
      <i/>
      <u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u/>
      <sz val="12"/>
      <color rgb="FFFF0000"/>
      <name val="ＭＳ 明朝"/>
      <family val="2"/>
      <charset val="128"/>
    </font>
    <font>
      <b/>
      <i/>
      <u/>
      <sz val="24"/>
      <name val="ＭＳ Ｐゴシック"/>
      <family val="3"/>
      <charset val="128"/>
    </font>
    <font>
      <b/>
      <i/>
      <u/>
      <sz val="11"/>
      <color rgb="FF00B050"/>
      <name val="ＭＳ Ｐゴシック"/>
      <family val="3"/>
      <charset val="128"/>
    </font>
    <font>
      <b/>
      <i/>
      <u/>
      <sz val="11"/>
      <color theme="7" tint="-0.249977111117893"/>
      <name val="ＭＳ Ｐゴシック"/>
      <family val="3"/>
      <charset val="128"/>
    </font>
    <font>
      <sz val="11"/>
      <color rgb="FF0070C0"/>
      <name val="ＭＳ ゴシック"/>
      <family val="3"/>
      <charset val="128"/>
    </font>
    <font>
      <b/>
      <i/>
      <u/>
      <sz val="11"/>
      <color rgb="FF0070C0"/>
      <name val="ＭＳ Ｐゴシック"/>
      <family val="3"/>
      <charset val="128"/>
    </font>
    <font>
      <b/>
      <i/>
      <sz val="11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sz val="14"/>
      <color rgb="FFFF0000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b/>
      <i/>
      <u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indexed="10"/>
      <name val="ＭＳ Ｐ明朝"/>
      <family val="1"/>
      <charset val="128"/>
    </font>
    <font>
      <sz val="9"/>
      <color indexed="81"/>
      <name val="ＭＳ Ｐ明朝"/>
      <family val="1"/>
      <charset val="128"/>
    </font>
    <font>
      <strike/>
      <sz val="11"/>
      <name val="ＭＳ Ｐゴシック"/>
      <family val="3"/>
      <charset val="128"/>
    </font>
    <font>
      <b/>
      <i/>
      <strike/>
      <u/>
      <sz val="12"/>
      <name val="ＭＳ Ｐゴシック"/>
      <family val="3"/>
      <charset val="128"/>
    </font>
    <font>
      <strike/>
      <sz val="9"/>
      <color indexed="81"/>
      <name val="ＭＳ Ｐ明朝"/>
      <family val="1"/>
      <charset val="128"/>
    </font>
    <font>
      <b/>
      <strike/>
      <sz val="11"/>
      <color indexed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0DA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274">
    <xf numFmtId="0" fontId="0" fillId="0" borderId="0" xfId="0"/>
    <xf numFmtId="0" fontId="2" fillId="0" borderId="9" xfId="2" applyFont="1" applyFill="1" applyBorder="1" applyAlignment="1" applyProtection="1">
      <alignment horizontal="left" vertical="center"/>
    </xf>
    <xf numFmtId="0" fontId="0" fillId="0" borderId="0" xfId="0" applyBorder="1" applyAlignment="1">
      <alignment vertical="center" wrapText="1"/>
    </xf>
    <xf numFmtId="0" fontId="20" fillId="0" borderId="0" xfId="4" applyFont="1" applyBorder="1" applyAlignment="1" applyProtection="1">
      <alignment vertical="center"/>
    </xf>
    <xf numFmtId="0" fontId="20" fillId="0" borderId="11" xfId="4" applyFont="1" applyBorder="1" applyAlignment="1" applyProtection="1">
      <alignment vertical="center"/>
    </xf>
    <xf numFmtId="38" fontId="20" fillId="0" borderId="11" xfId="6" applyFont="1" applyBorder="1" applyAlignment="1" applyProtection="1">
      <alignment vertical="center"/>
      <protection locked="0"/>
    </xf>
    <xf numFmtId="0" fontId="20" fillId="0" borderId="10" xfId="4" applyFont="1" applyBorder="1" applyAlignment="1" applyProtection="1">
      <alignment vertical="center"/>
    </xf>
    <xf numFmtId="0" fontId="20" fillId="0" borderId="18" xfId="4" applyFont="1" applyBorder="1" applyAlignment="1" applyProtection="1">
      <alignment horizontal="center" vertical="center"/>
    </xf>
    <xf numFmtId="178" fontId="20" fillId="0" borderId="11" xfId="4" applyNumberFormat="1" applyFont="1" applyBorder="1" applyAlignment="1" applyProtection="1">
      <alignment horizontal="center" vertical="center"/>
    </xf>
    <xf numFmtId="38" fontId="20" fillId="0" borderId="10" xfId="6" applyFont="1" applyBorder="1" applyAlignment="1" applyProtection="1">
      <alignment vertical="center"/>
      <protection locked="0"/>
    </xf>
    <xf numFmtId="0" fontId="20" fillId="0" borderId="0" xfId="4" applyFont="1" applyBorder="1" applyAlignment="1" applyProtection="1">
      <alignment horizontal="center" vertical="center"/>
    </xf>
    <xf numFmtId="0" fontId="20" fillId="0" borderId="0" xfId="4" applyFont="1" applyAlignment="1" applyProtection="1">
      <alignment vertical="center"/>
    </xf>
    <xf numFmtId="178" fontId="20" fillId="0" borderId="0" xfId="4" applyNumberFormat="1" applyFont="1" applyAlignment="1" applyProtection="1">
      <alignment vertical="center"/>
    </xf>
    <xf numFmtId="0" fontId="20" fillId="0" borderId="0" xfId="4" applyFont="1" applyAlignment="1" applyProtection="1">
      <alignment horizontal="right" vertical="center"/>
    </xf>
    <xf numFmtId="0" fontId="20" fillId="0" borderId="0" xfId="4" applyFont="1" applyBorder="1" applyAlignment="1" applyProtection="1">
      <alignment vertical="center" wrapText="1"/>
    </xf>
    <xf numFmtId="38" fontId="20" fillId="0" borderId="0" xfId="6" applyFont="1" applyBorder="1" applyAlignment="1" applyProtection="1">
      <alignment vertical="center"/>
    </xf>
    <xf numFmtId="0" fontId="2" fillId="0" borderId="0" xfId="4" applyAlignment="1">
      <alignment vertical="center"/>
    </xf>
    <xf numFmtId="0" fontId="2" fillId="0" borderId="11" xfId="4" applyBorder="1" applyAlignment="1">
      <alignment horizontal="right" vertical="center"/>
    </xf>
    <xf numFmtId="0" fontId="2" fillId="0" borderId="0" xfId="4" applyBorder="1" applyAlignment="1">
      <alignment horizontal="right" vertical="center"/>
    </xf>
    <xf numFmtId="0" fontId="2" fillId="0" borderId="0" xfId="4" applyBorder="1" applyAlignment="1">
      <alignment vertical="center" wrapText="1"/>
    </xf>
    <xf numFmtId="0" fontId="0" fillId="0" borderId="0" xfId="4" applyFont="1" applyAlignment="1">
      <alignment vertical="center"/>
    </xf>
    <xf numFmtId="0" fontId="20" fillId="0" borderId="0" xfId="4" applyFont="1" applyAlignment="1" applyProtection="1">
      <alignment horizontal="center" vertical="center"/>
    </xf>
    <xf numFmtId="0" fontId="20" fillId="0" borderId="11" xfId="4" applyFont="1" applyFill="1" applyBorder="1" applyAlignment="1" applyProtection="1">
      <alignment vertical="center"/>
    </xf>
    <xf numFmtId="0" fontId="20" fillId="0" borderId="0" xfId="4" applyFont="1" applyAlignment="1" applyProtection="1">
      <alignment horizontal="center" vertical="center" shrinkToFit="1"/>
    </xf>
    <xf numFmtId="0" fontId="27" fillId="0" borderId="19" xfId="4" applyNumberFormat="1" applyFont="1" applyBorder="1" applyAlignment="1" applyProtection="1">
      <alignment horizontal="center" vertical="center"/>
      <protection locked="0"/>
    </xf>
    <xf numFmtId="177" fontId="20" fillId="0" borderId="0" xfId="4" applyNumberFormat="1" applyFont="1" applyAlignment="1" applyProtection="1">
      <alignment vertical="center"/>
    </xf>
    <xf numFmtId="179" fontId="20" fillId="0" borderId="0" xfId="4" applyNumberFormat="1" applyFont="1" applyAlignment="1" applyProtection="1">
      <alignment vertical="center"/>
    </xf>
    <xf numFmtId="180" fontId="27" fillId="0" borderId="19" xfId="4" applyNumberFormat="1" applyFont="1" applyBorder="1" applyAlignment="1" applyProtection="1">
      <alignment horizontal="center" vertical="center"/>
      <protection locked="0"/>
    </xf>
    <xf numFmtId="178" fontId="27" fillId="0" borderId="20" xfId="4" applyNumberFormat="1" applyFont="1" applyBorder="1" applyAlignment="1" applyProtection="1">
      <alignment horizontal="center" vertical="center"/>
      <protection locked="0"/>
    </xf>
    <xf numFmtId="0" fontId="20" fillId="0" borderId="21" xfId="4" applyFont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left" vertical="center"/>
    </xf>
    <xf numFmtId="0" fontId="12" fillId="0" borderId="5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181" fontId="27" fillId="0" borderId="20" xfId="4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2" applyFont="1" applyFill="1" applyAlignment="1" applyProtection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11" xfId="4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0" fillId="0" borderId="0" xfId="4" applyFont="1" applyBorder="1" applyAlignment="1" applyProtection="1">
      <alignment horizontal="right" vertical="center" wrapText="1"/>
    </xf>
    <xf numFmtId="0" fontId="0" fillId="0" borderId="11" xfId="0" applyBorder="1" applyAlignment="1">
      <alignment vertical="center" wrapText="1"/>
    </xf>
    <xf numFmtId="0" fontId="6" fillId="0" borderId="0" xfId="0" applyFont="1" applyAlignment="1" applyProtection="1">
      <alignment vertical="center"/>
    </xf>
    <xf numFmtId="0" fontId="0" fillId="0" borderId="0" xfId="2" applyFont="1" applyFill="1" applyBorder="1" applyAlignment="1" applyProtection="1">
      <alignment horizontal="left"/>
    </xf>
    <xf numFmtId="0" fontId="41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vertical="center" wrapText="1"/>
    </xf>
    <xf numFmtId="0" fontId="15" fillId="0" borderId="2" xfId="0" applyFont="1" applyFill="1" applyBorder="1" applyAlignment="1" applyProtection="1">
      <alignment vertical="center"/>
    </xf>
    <xf numFmtId="0" fontId="15" fillId="0" borderId="3" xfId="0" applyFont="1" applyFill="1" applyBorder="1" applyAlignment="1" applyProtection="1">
      <alignment vertical="center"/>
    </xf>
    <xf numFmtId="0" fontId="15" fillId="0" borderId="4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2" fillId="0" borderId="5" xfId="0" applyFont="1" applyFill="1" applyBorder="1" applyAlignment="1" applyProtection="1">
      <alignment vertical="center"/>
    </xf>
    <xf numFmtId="0" fontId="12" fillId="0" borderId="6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horizontal="right" vertical="center"/>
    </xf>
    <xf numFmtId="0" fontId="16" fillId="0" borderId="5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6" xfId="0" applyFont="1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47" fillId="0" borderId="2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</xf>
    <xf numFmtId="0" fontId="48" fillId="0" borderId="0" xfId="0" applyFont="1" applyFill="1" applyAlignment="1" applyProtection="1">
      <alignment vertical="center"/>
    </xf>
    <xf numFmtId="0" fontId="44" fillId="0" borderId="19" xfId="4" applyNumberFormat="1" applyFont="1" applyBorder="1" applyAlignment="1" applyProtection="1">
      <alignment horizontal="center" vertical="center"/>
    </xf>
    <xf numFmtId="180" fontId="44" fillId="0" borderId="19" xfId="4" applyNumberFormat="1" applyFont="1" applyBorder="1" applyAlignment="1" applyProtection="1">
      <alignment horizontal="center" vertical="center"/>
    </xf>
    <xf numFmtId="181" fontId="44" fillId="0" borderId="20" xfId="4" applyNumberFormat="1" applyFont="1" applyBorder="1" applyAlignment="1" applyProtection="1">
      <alignment horizontal="center" vertical="center"/>
    </xf>
    <xf numFmtId="178" fontId="44" fillId="0" borderId="20" xfId="4" applyNumberFormat="1" applyFont="1" applyBorder="1" applyAlignment="1" applyProtection="1">
      <alignment horizontal="center" vertical="center"/>
    </xf>
    <xf numFmtId="38" fontId="26" fillId="0" borderId="11" xfId="6" applyFont="1" applyBorder="1" applyAlignment="1" applyProtection="1">
      <alignment vertical="center"/>
    </xf>
    <xf numFmtId="38" fontId="20" fillId="0" borderId="10" xfId="6" applyFont="1" applyBorder="1" applyAlignment="1" applyProtection="1">
      <alignment vertical="center"/>
    </xf>
    <xf numFmtId="0" fontId="20" fillId="0" borderId="0" xfId="4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38" fontId="20" fillId="0" borderId="11" xfId="6" applyFont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178" fontId="35" fillId="0" borderId="11" xfId="4" applyNumberFormat="1" applyFont="1" applyBorder="1" applyAlignment="1" applyProtection="1">
      <alignment horizontal="center" vertical="center"/>
    </xf>
    <xf numFmtId="0" fontId="20" fillId="2" borderId="0" xfId="4" applyFont="1" applyFill="1" applyAlignment="1" applyProtection="1">
      <alignment vertical="center"/>
    </xf>
    <xf numFmtId="0" fontId="20" fillId="4" borderId="0" xfId="4" applyFont="1" applyFill="1" applyAlignment="1" applyProtection="1">
      <alignment vertical="center"/>
    </xf>
    <xf numFmtId="0" fontId="0" fillId="0" borderId="11" xfId="0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4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0" fillId="0" borderId="12" xfId="4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4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" fillId="2" borderId="12" xfId="4" applyFill="1" applyBorder="1" applyAlignment="1">
      <alignment horizontal="right" vertical="center"/>
    </xf>
    <xf numFmtId="0" fontId="0" fillId="2" borderId="13" xfId="0" applyFill="1" applyBorder="1" applyAlignment="1">
      <alignment vertical="center"/>
    </xf>
    <xf numFmtId="0" fontId="2" fillId="3" borderId="12" xfId="4" applyFill="1" applyBorder="1" applyAlignment="1">
      <alignment horizontal="right" vertical="center"/>
    </xf>
    <xf numFmtId="0" fontId="0" fillId="3" borderId="13" xfId="0" applyFill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4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0" fillId="0" borderId="19" xfId="4" applyFont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20" fillId="0" borderId="0" xfId="4" applyFont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20" fillId="0" borderId="0" xfId="4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0" fillId="0" borderId="22" xfId="4" applyFont="1" applyBorder="1" applyAlignment="1" applyProtection="1">
      <alignment vertical="center" wrapText="1"/>
    </xf>
    <xf numFmtId="0" fontId="0" fillId="0" borderId="22" xfId="0" applyBorder="1" applyAlignment="1">
      <alignment vertical="center"/>
    </xf>
    <xf numFmtId="0" fontId="20" fillId="0" borderId="18" xfId="4" applyFont="1" applyBorder="1" applyAlignment="1" applyProtection="1">
      <alignment horizontal="center" vertical="center" shrinkToFit="1"/>
    </xf>
    <xf numFmtId="0" fontId="23" fillId="0" borderId="18" xfId="5" applyFont="1" applyBorder="1" applyAlignment="1" applyProtection="1">
      <alignment horizontal="center" vertical="center" shrinkToFit="1"/>
    </xf>
    <xf numFmtId="0" fontId="20" fillId="0" borderId="12" xfId="4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49" fontId="20" fillId="0" borderId="12" xfId="4" applyNumberFormat="1" applyFont="1" applyBorder="1" applyAlignment="1" applyProtection="1">
      <alignment vertical="center" shrinkToFit="1"/>
      <protection locked="0"/>
    </xf>
    <xf numFmtId="49" fontId="0" fillId="0" borderId="13" xfId="0" applyNumberForma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49" fontId="2" fillId="0" borderId="13" xfId="0" applyNumberFormat="1" applyFont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horizontal="center" vertical="center"/>
    </xf>
    <xf numFmtId="178" fontId="45" fillId="0" borderId="32" xfId="0" applyNumberFormat="1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38" fontId="45" fillId="0" borderId="35" xfId="0" applyNumberFormat="1" applyFont="1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38" fontId="45" fillId="0" borderId="33" xfId="0" applyNumberFormat="1" applyFont="1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176" fontId="42" fillId="0" borderId="15" xfId="0" applyNumberFormat="1" applyFont="1" applyBorder="1" applyAlignment="1" applyProtection="1">
      <alignment horizontal="center" vertical="center"/>
    </xf>
    <xf numFmtId="176" fontId="42" fillId="0" borderId="16" xfId="0" applyNumberFormat="1" applyFont="1" applyBorder="1" applyAlignment="1" applyProtection="1">
      <alignment horizontal="center" vertical="center"/>
    </xf>
    <xf numFmtId="176" fontId="42" fillId="0" borderId="17" xfId="0" applyNumberFormat="1" applyFont="1" applyBorder="1" applyAlignment="1" applyProtection="1">
      <alignment horizontal="center" vertical="center"/>
    </xf>
    <xf numFmtId="178" fontId="45" fillId="0" borderId="18" xfId="0" applyNumberFormat="1" applyFont="1" applyBorder="1" applyAlignment="1" applyProtection="1">
      <alignment horizontal="center" vertical="center"/>
    </xf>
    <xf numFmtId="38" fontId="45" fillId="0" borderId="38" xfId="0" applyNumberFormat="1" applyFont="1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38" fontId="45" fillId="0" borderId="36" xfId="0" applyNumberFormat="1" applyFont="1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45" fillId="0" borderId="0" xfId="0" applyFont="1" applyAlignment="1" applyProtection="1">
      <alignment vertical="center"/>
    </xf>
    <xf numFmtId="0" fontId="20" fillId="0" borderId="11" xfId="4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78" fontId="20" fillId="0" borderId="11" xfId="4" applyNumberFormat="1" applyFont="1" applyBorder="1" applyAlignment="1" applyProtection="1">
      <alignment horizontal="center" vertical="center"/>
    </xf>
    <xf numFmtId="178" fontId="0" fillId="0" borderId="11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45" fillId="0" borderId="0" xfId="0" applyFont="1" applyAlignment="1" applyProtection="1">
      <alignment vertical="center" shrinkToFit="1"/>
    </xf>
    <xf numFmtId="38" fontId="20" fillId="0" borderId="11" xfId="6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38" fontId="18" fillId="0" borderId="1" xfId="0" applyNumberFormat="1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vertical="center" shrinkToFit="1"/>
    </xf>
    <xf numFmtId="0" fontId="12" fillId="0" borderId="1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center" vertical="center"/>
    </xf>
    <xf numFmtId="183" fontId="18" fillId="0" borderId="1" xfId="0" applyNumberFormat="1" applyFont="1" applyFill="1" applyBorder="1" applyAlignment="1" applyProtection="1">
      <alignment vertical="center" shrinkToFit="1"/>
    </xf>
    <xf numFmtId="0" fontId="15" fillId="0" borderId="0" xfId="0" applyFont="1" applyFill="1" applyAlignment="1" applyProtection="1">
      <alignment vertical="center"/>
    </xf>
    <xf numFmtId="0" fontId="18" fillId="0" borderId="1" xfId="0" applyFont="1" applyFill="1" applyBorder="1" applyAlignment="1" applyProtection="1">
      <alignment horizontal="left" vertical="center" indent="1" shrinkToFit="1"/>
    </xf>
    <xf numFmtId="0" fontId="45" fillId="0" borderId="1" xfId="0" applyFont="1" applyFill="1" applyBorder="1" applyAlignment="1" applyProtection="1">
      <alignment horizontal="left" vertical="center" indent="1" shrinkToFit="1"/>
    </xf>
    <xf numFmtId="0" fontId="14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 wrapText="1"/>
    </xf>
    <xf numFmtId="0" fontId="12" fillId="0" borderId="0" xfId="0" quotePrefix="1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0" fontId="0" fillId="0" borderId="0" xfId="0" applyFont="1" applyFill="1" applyAlignment="1" applyProtection="1">
      <alignment vertical="center"/>
    </xf>
    <xf numFmtId="177" fontId="12" fillId="0" borderId="0" xfId="0" applyNumberFormat="1" applyFont="1" applyFill="1" applyBorder="1" applyAlignment="1" applyProtection="1">
      <alignment vertical="center"/>
    </xf>
    <xf numFmtId="177" fontId="11" fillId="0" borderId="1" xfId="0" applyNumberFormat="1" applyFont="1" applyFill="1" applyBorder="1" applyAlignment="1" applyProtection="1">
      <alignment horizontal="distributed" vertical="center"/>
    </xf>
    <xf numFmtId="177" fontId="0" fillId="0" borderId="1" xfId="0" applyNumberFormat="1" applyFont="1" applyFill="1" applyBorder="1" applyAlignment="1" applyProtection="1">
      <alignment horizontal="distributed" vertical="center"/>
    </xf>
    <xf numFmtId="0" fontId="11" fillId="0" borderId="1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 wrapText="1"/>
    </xf>
    <xf numFmtId="0" fontId="0" fillId="0" borderId="3" xfId="0" applyFont="1" applyFill="1" applyBorder="1" applyAlignment="1" applyProtection="1">
      <alignment vertical="center" wrapText="1"/>
    </xf>
    <xf numFmtId="0" fontId="0" fillId="0" borderId="4" xfId="0" applyFont="1" applyFill="1" applyBorder="1" applyAlignment="1" applyProtection="1">
      <alignment vertical="center" wrapText="1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177" fontId="12" fillId="0" borderId="0" xfId="0" applyNumberFormat="1" applyFont="1" applyFill="1" applyBorder="1" applyAlignment="1" applyProtection="1">
      <alignment horizontal="right" vertical="center"/>
    </xf>
    <xf numFmtId="177" fontId="0" fillId="0" borderId="0" xfId="0" applyNumberFormat="1" applyFont="1" applyFill="1" applyAlignment="1" applyProtection="1">
      <alignment vertical="center"/>
    </xf>
    <xf numFmtId="0" fontId="18" fillId="0" borderId="1" xfId="0" applyFont="1" applyFill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left" vertical="center" shrinkToFit="1"/>
    </xf>
    <xf numFmtId="0" fontId="45" fillId="0" borderId="0" xfId="0" applyFont="1" applyFill="1" applyAlignment="1" applyProtection="1">
      <alignment horizontal="left" vertical="center" shrinkToFit="1"/>
    </xf>
    <xf numFmtId="0" fontId="45" fillId="0" borderId="1" xfId="0" applyFont="1" applyFill="1" applyBorder="1" applyAlignment="1" applyProtection="1">
      <alignment horizontal="left" vertical="center" shrinkToFit="1"/>
    </xf>
    <xf numFmtId="177" fontId="18" fillId="0" borderId="1" xfId="0" quotePrefix="1" applyNumberFormat="1" applyFont="1" applyFill="1" applyBorder="1" applyAlignment="1" applyProtection="1">
      <alignment horizontal="center" vertical="center" shrinkToFit="1"/>
    </xf>
    <xf numFmtId="177" fontId="18" fillId="0" borderId="1" xfId="0" applyNumberFormat="1" applyFont="1" applyFill="1" applyBorder="1" applyAlignment="1" applyProtection="1">
      <alignment horizontal="center" vertical="center" shrinkToFit="1"/>
    </xf>
    <xf numFmtId="182" fontId="0" fillId="0" borderId="14" xfId="0" applyNumberForma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182" fontId="0" fillId="0" borderId="11" xfId="0" applyNumberForma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26" fillId="0" borderId="19" xfId="4" applyFont="1" applyBorder="1" applyAlignment="1" applyProtection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49" fontId="26" fillId="0" borderId="12" xfId="4" applyNumberFormat="1" applyFont="1" applyBorder="1" applyAlignment="1" applyProtection="1">
      <alignment vertical="center" shrinkToFit="1"/>
    </xf>
    <xf numFmtId="49" fontId="19" fillId="0" borderId="13" xfId="0" applyNumberFormat="1" applyFont="1" applyBorder="1" applyAlignment="1" applyProtection="1">
      <alignment vertical="center" shrinkToFit="1"/>
    </xf>
    <xf numFmtId="0" fontId="20" fillId="0" borderId="12" xfId="4" applyFont="1" applyBorder="1" applyAlignment="1" applyProtection="1">
      <alignment vertical="center" shrinkToFit="1"/>
    </xf>
    <xf numFmtId="0" fontId="2" fillId="0" borderId="13" xfId="0" applyFont="1" applyBorder="1" applyAlignment="1" applyProtection="1">
      <alignment vertical="center" shrinkToFit="1"/>
    </xf>
    <xf numFmtId="49" fontId="20" fillId="0" borderId="12" xfId="4" applyNumberFormat="1" applyFont="1" applyBorder="1" applyAlignment="1" applyProtection="1">
      <alignment vertical="center" shrinkToFit="1"/>
    </xf>
    <xf numFmtId="49" fontId="2" fillId="0" borderId="13" xfId="0" applyNumberFormat="1" applyFont="1" applyBorder="1" applyAlignment="1" applyProtection="1">
      <alignment vertical="center" shrinkToFit="1"/>
    </xf>
    <xf numFmtId="0" fontId="26" fillId="0" borderId="12" xfId="4" applyFont="1" applyBorder="1" applyAlignment="1" applyProtection="1">
      <alignment vertical="center" shrinkToFit="1"/>
    </xf>
    <xf numFmtId="0" fontId="19" fillId="0" borderId="13" xfId="0" applyFont="1" applyBorder="1" applyAlignment="1" applyProtection="1">
      <alignment vertical="center" shrinkToFit="1"/>
    </xf>
    <xf numFmtId="0" fontId="0" fillId="0" borderId="22" xfId="0" applyBorder="1" applyAlignment="1" applyProtection="1">
      <alignment vertical="center"/>
    </xf>
    <xf numFmtId="178" fontId="46" fillId="0" borderId="32" xfId="0" applyNumberFormat="1" applyFont="1" applyBorder="1" applyAlignment="1" applyProtection="1">
      <alignment horizontal="center" vertical="center"/>
    </xf>
    <xf numFmtId="176" fontId="43" fillId="0" borderId="15" xfId="0" applyNumberFormat="1" applyFont="1" applyBorder="1" applyAlignment="1" applyProtection="1">
      <alignment horizontal="center" vertical="center"/>
    </xf>
    <xf numFmtId="176" fontId="43" fillId="0" borderId="16" xfId="0" applyNumberFormat="1" applyFont="1" applyBorder="1" applyAlignment="1" applyProtection="1">
      <alignment horizontal="center" vertical="center"/>
    </xf>
    <xf numFmtId="176" fontId="43" fillId="0" borderId="17" xfId="0" applyNumberFormat="1" applyFont="1" applyBorder="1" applyAlignment="1" applyProtection="1">
      <alignment horizontal="center" vertical="center"/>
    </xf>
    <xf numFmtId="38" fontId="46" fillId="0" borderId="33" xfId="0" applyNumberFormat="1" applyFont="1" applyBorder="1" applyAlignment="1" applyProtection="1">
      <alignment vertical="center"/>
    </xf>
    <xf numFmtId="0" fontId="0" fillId="0" borderId="35" xfId="0" applyBorder="1" applyAlignment="1">
      <alignment vertical="center"/>
    </xf>
    <xf numFmtId="38" fontId="46" fillId="0" borderId="36" xfId="0" applyNumberFormat="1" applyFont="1" applyBorder="1" applyAlignment="1" applyProtection="1">
      <alignment vertical="center"/>
    </xf>
    <xf numFmtId="0" fontId="0" fillId="0" borderId="38" xfId="0" applyBorder="1" applyAlignment="1">
      <alignment vertical="center"/>
    </xf>
    <xf numFmtId="0" fontId="46" fillId="0" borderId="0" xfId="0" applyFont="1" applyAlignment="1" applyProtection="1">
      <alignment vertical="center"/>
    </xf>
    <xf numFmtId="178" fontId="46" fillId="0" borderId="18" xfId="0" applyNumberFormat="1" applyFont="1" applyBorder="1" applyAlignment="1" applyProtection="1">
      <alignment horizontal="center" vertical="center"/>
    </xf>
    <xf numFmtId="178" fontId="35" fillId="0" borderId="11" xfId="4" applyNumberFormat="1" applyFont="1" applyBorder="1" applyAlignment="1" applyProtection="1">
      <alignment horizontal="center" vertical="center"/>
    </xf>
    <xf numFmtId="178" fontId="38" fillId="0" borderId="11" xfId="0" applyNumberFormat="1" applyFont="1" applyBorder="1" applyAlignment="1" applyProtection="1">
      <alignment horizontal="center" vertical="center"/>
    </xf>
    <xf numFmtId="177" fontId="40" fillId="0" borderId="0" xfId="0" applyNumberFormat="1" applyFont="1" applyFill="1" applyBorder="1" applyAlignment="1" applyProtection="1">
      <alignment horizontal="right" vertical="center"/>
    </xf>
    <xf numFmtId="177" fontId="38" fillId="0" borderId="0" xfId="0" applyNumberFormat="1" applyFont="1" applyFill="1" applyAlignment="1" applyProtection="1">
      <alignment vertical="center"/>
    </xf>
    <xf numFmtId="0" fontId="39" fillId="0" borderId="1" xfId="0" applyFont="1" applyFill="1" applyBorder="1" applyAlignment="1" applyProtection="1">
      <alignment horizontal="left" vertical="center" shrinkToFit="1"/>
    </xf>
    <xf numFmtId="0" fontId="39" fillId="0" borderId="0" xfId="0" applyFont="1" applyFill="1" applyBorder="1" applyAlignment="1" applyProtection="1">
      <alignment horizontal="left" vertical="center" shrinkToFit="1"/>
    </xf>
    <xf numFmtId="0" fontId="46" fillId="0" borderId="0" xfId="0" applyFont="1" applyFill="1" applyAlignment="1" applyProtection="1">
      <alignment horizontal="left" vertical="center" shrinkToFit="1"/>
    </xf>
    <xf numFmtId="0" fontId="46" fillId="0" borderId="1" xfId="0" applyFont="1" applyFill="1" applyBorder="1" applyAlignment="1" applyProtection="1">
      <alignment horizontal="left" vertical="center" shrinkToFit="1"/>
    </xf>
    <xf numFmtId="177" fontId="39" fillId="0" borderId="1" xfId="0" quotePrefix="1" applyNumberFormat="1" applyFont="1" applyFill="1" applyBorder="1" applyAlignment="1" applyProtection="1">
      <alignment horizontal="center" vertical="center" shrinkToFit="1"/>
    </xf>
    <xf numFmtId="177" fontId="39" fillId="0" borderId="1" xfId="0" applyNumberFormat="1" applyFont="1" applyFill="1" applyBorder="1" applyAlignment="1" applyProtection="1">
      <alignment horizontal="center" vertical="center" shrinkToFit="1"/>
    </xf>
    <xf numFmtId="183" fontId="39" fillId="0" borderId="1" xfId="0" applyNumberFormat="1" applyFont="1" applyFill="1" applyBorder="1" applyAlignment="1" applyProtection="1">
      <alignment vertical="center" shrinkToFit="1"/>
    </xf>
    <xf numFmtId="38" fontId="39" fillId="0" borderId="1" xfId="0" applyNumberFormat="1" applyFont="1" applyFill="1" applyBorder="1" applyAlignment="1" applyProtection="1">
      <alignment vertical="center" shrinkToFit="1"/>
    </xf>
    <xf numFmtId="0" fontId="39" fillId="0" borderId="1" xfId="0" applyFont="1" applyFill="1" applyBorder="1" applyAlignment="1" applyProtection="1">
      <alignment vertical="center" shrinkToFit="1"/>
    </xf>
    <xf numFmtId="0" fontId="39" fillId="0" borderId="1" xfId="0" applyFont="1" applyFill="1" applyBorder="1" applyAlignment="1" applyProtection="1">
      <alignment horizontal="left" vertical="center" indent="1" shrinkToFit="1"/>
    </xf>
    <xf numFmtId="0" fontId="46" fillId="0" borderId="1" xfId="0" applyFont="1" applyFill="1" applyBorder="1" applyAlignment="1" applyProtection="1">
      <alignment horizontal="left" vertical="center" indent="1" shrinkToFit="1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182" fontId="38" fillId="0" borderId="11" xfId="0" applyNumberFormat="1" applyFont="1" applyBorder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29" xfId="0" applyFont="1" applyBorder="1" applyAlignment="1">
      <alignment horizontal="left" vertical="center"/>
    </xf>
    <xf numFmtId="0" fontId="52" fillId="0" borderId="27" xfId="0" applyFont="1" applyBorder="1" applyAlignment="1">
      <alignment horizontal="center" vertical="center" wrapText="1"/>
    </xf>
  </cellXfs>
  <cellStyles count="7">
    <cellStyle name="桁区切り 2" xfId="1" xr:uid="{00000000-0005-0000-0000-000001000000}"/>
    <cellStyle name="桁区切り 3" xfId="6" xr:uid="{BED1FB10-BC81-4BBD-A36E-E0DD56F7B1B6}"/>
    <cellStyle name="標準" xfId="0" builtinId="0"/>
    <cellStyle name="標準 2" xfId="2" xr:uid="{00000000-0005-0000-0000-000003000000}"/>
    <cellStyle name="標準 3" xfId="4" xr:uid="{8F8FC197-EFDC-4C87-8EF4-856CDDEFFC67}"/>
    <cellStyle name="標準 4" xfId="5" xr:uid="{8B6DD7C7-E853-4BE4-B785-67D51BDC9CBD}"/>
    <cellStyle name="標準 8" xfId="3" xr:uid="{00000000-0005-0000-0000-000004000000}"/>
  </cellStyles>
  <dxfs count="4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0</xdr:row>
          <xdr:rowOff>480060</xdr:rowOff>
        </xdr:from>
        <xdr:to>
          <xdr:col>2</xdr:col>
          <xdr:colOff>30480</xdr:colOff>
          <xdr:row>2</xdr:row>
          <xdr:rowOff>22860</xdr:rowOff>
        </xdr:to>
        <xdr:sp macro="" textlink="">
          <xdr:nvSpPr>
            <xdr:cNvPr id="93185" name="Check Box 1" hidden="1">
              <a:extLst>
                <a:ext uri="{63B3BB69-23CF-44E3-9099-C40C66FF867C}">
                  <a14:compatExt spid="_x0000_s93185"/>
                </a:ext>
                <a:ext uri="{FF2B5EF4-FFF2-40B4-BE49-F238E27FC236}">
                  <a16:creationId xmlns:a16="http://schemas.microsoft.com/office/drawing/2014/main" id="{00000000-0008-0000-0300-000001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65</xdr:row>
          <xdr:rowOff>480060</xdr:rowOff>
        </xdr:from>
        <xdr:to>
          <xdr:col>2</xdr:col>
          <xdr:colOff>30480</xdr:colOff>
          <xdr:row>67</xdr:row>
          <xdr:rowOff>22860</xdr:rowOff>
        </xdr:to>
        <xdr:sp macro="" textlink="">
          <xdr:nvSpPr>
            <xdr:cNvPr id="93192" name="Check Box 8" hidden="1">
              <a:extLst>
                <a:ext uri="{63B3BB69-23CF-44E3-9099-C40C66FF867C}">
                  <a14:compatExt spid="_x0000_s93192"/>
                </a:ext>
                <a:ext uri="{FF2B5EF4-FFF2-40B4-BE49-F238E27FC236}">
                  <a16:creationId xmlns:a16="http://schemas.microsoft.com/office/drawing/2014/main" id="{00000000-0008-0000-0300-000008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0</xdr:row>
          <xdr:rowOff>480060</xdr:rowOff>
        </xdr:from>
        <xdr:to>
          <xdr:col>2</xdr:col>
          <xdr:colOff>30480</xdr:colOff>
          <xdr:row>2</xdr:row>
          <xdr:rowOff>22860</xdr:rowOff>
        </xdr:to>
        <xdr:sp macro="" textlink="">
          <xdr:nvSpPr>
            <xdr:cNvPr id="111617" name="Check Box 1" hidden="1">
              <a:extLst>
                <a:ext uri="{63B3BB69-23CF-44E3-9099-C40C66FF867C}">
                  <a14:compatExt spid="_x0000_s111617"/>
                </a:ext>
                <a:ext uri="{FF2B5EF4-FFF2-40B4-BE49-F238E27FC236}">
                  <a16:creationId xmlns:a16="http://schemas.microsoft.com/office/drawing/2014/main" id="{00000000-0008-0000-0600-000001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65</xdr:row>
          <xdr:rowOff>480060</xdr:rowOff>
        </xdr:from>
        <xdr:to>
          <xdr:col>2</xdr:col>
          <xdr:colOff>30480</xdr:colOff>
          <xdr:row>67</xdr:row>
          <xdr:rowOff>22860</xdr:rowOff>
        </xdr:to>
        <xdr:sp macro="" textlink="">
          <xdr:nvSpPr>
            <xdr:cNvPr id="111624" name="Check Box 8" hidden="1">
              <a:extLst>
                <a:ext uri="{63B3BB69-23CF-44E3-9099-C40C66FF867C}">
                  <a14:compatExt spid="_x0000_s111624"/>
                </a:ext>
                <a:ext uri="{FF2B5EF4-FFF2-40B4-BE49-F238E27FC236}">
                  <a16:creationId xmlns:a16="http://schemas.microsoft.com/office/drawing/2014/main" id="{00000000-0008-0000-0600-000008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53340</xdr:colOff>
      <xdr:row>13</xdr:row>
      <xdr:rowOff>15240</xdr:rowOff>
    </xdr:from>
    <xdr:to>
      <xdr:col>38</xdr:col>
      <xdr:colOff>15240</xdr:colOff>
      <xdr:row>18</xdr:row>
      <xdr:rowOff>41040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pSpPr>
          <a:grpSpLocks/>
        </xdr:cNvGrpSpPr>
      </xdr:nvGrpSpPr>
      <xdr:grpSpPr bwMode="auto">
        <a:xfrm>
          <a:off x="4686300" y="2118360"/>
          <a:ext cx="830580" cy="864000"/>
          <a:chOff x="7551420" y="1157742"/>
          <a:chExt cx="828000" cy="1094114"/>
        </a:xfrm>
      </xdr:grpSpPr>
      <xdr:sp macro="" textlink="">
        <xdr:nvSpPr>
          <xdr:cNvPr id="5" name="楕円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/>
        </xdr:nvSpPr>
        <xdr:spPr>
          <a:xfrm>
            <a:off x="7551420" y="1157742"/>
            <a:ext cx="828000" cy="1094114"/>
          </a:xfrm>
          <a:prstGeom prst="ellipse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t"/>
          <a:lstStyle/>
          <a:p>
            <a:pPr algn="l"/>
            <a:r>
              <a:rPr kumimoji="1" lang="ja-JP" altLang="en-US" sz="600" kern="1000" spc="0" baseline="0">
                <a:solidFill>
                  <a:srgbClr val="FF0000"/>
                </a:solidFill>
                <a:latin typeface="HGP行書体" panose="03000600000000000000" pitchFamily="66" charset="-128"/>
                <a:ea typeface="HGP行書体" panose="03000600000000000000" pitchFamily="66" charset="-128"/>
              </a:rPr>
              <a:t>株式会社朝倉</a:t>
            </a:r>
            <a:endParaRPr kumimoji="1" lang="en-US" altLang="ja-JP" sz="600" kern="1000" spc="0" baseline="0">
              <a:solidFill>
                <a:srgbClr val="FF0000"/>
              </a:solidFill>
              <a:latin typeface="HGP行書体" panose="03000600000000000000" pitchFamily="66" charset="-128"/>
              <a:ea typeface="HGP行書体" panose="03000600000000000000" pitchFamily="66" charset="-128"/>
            </a:endParaRPr>
          </a:p>
          <a:p>
            <a:pPr algn="l"/>
            <a:r>
              <a:rPr kumimoji="1" lang="ja-JP" altLang="en-US" sz="600" kern="1000" spc="0" baseline="0">
                <a:solidFill>
                  <a:srgbClr val="FF0000"/>
                </a:solidFill>
                <a:latin typeface="HGP行書体" panose="03000600000000000000" pitchFamily="66" charset="-128"/>
                <a:ea typeface="HGP行書体" panose="03000600000000000000" pitchFamily="66" charset="-128"/>
              </a:rPr>
              <a:t>市商工観光課</a:t>
            </a:r>
            <a:endParaRPr kumimoji="1" lang="en-US" altLang="ja-JP" sz="600" kern="1000" spc="0" baseline="0">
              <a:solidFill>
                <a:srgbClr val="FF0000"/>
              </a:solidFill>
              <a:latin typeface="HGP行書体" panose="03000600000000000000" pitchFamily="66" charset="-128"/>
              <a:ea typeface="HGP行書体" panose="03000600000000000000" pitchFamily="66" charset="-128"/>
            </a:endParaRPr>
          </a:p>
          <a:p>
            <a:pPr algn="l"/>
            <a:r>
              <a:rPr kumimoji="1" lang="ja-JP" altLang="en-US" sz="600" kern="1000" spc="0" baseline="0">
                <a:solidFill>
                  <a:srgbClr val="FF0000"/>
                </a:solidFill>
                <a:latin typeface="HGP行書体" panose="03000600000000000000" pitchFamily="66" charset="-128"/>
                <a:ea typeface="HGP行書体" panose="03000600000000000000" pitchFamily="66" charset="-128"/>
              </a:rPr>
              <a:t>代 表 者 之印</a:t>
            </a:r>
          </a:p>
        </xdr:txBody>
      </xdr:sp>
      <xdr:sp macro="" textlink="">
        <xdr:nvSpPr>
          <xdr:cNvPr id="6" name="楕円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726136" y="1325705"/>
            <a:ext cx="574211" cy="72941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32</xdr:col>
      <xdr:colOff>53340</xdr:colOff>
      <xdr:row>78</xdr:row>
      <xdr:rowOff>22860</xdr:rowOff>
    </xdr:from>
    <xdr:to>
      <xdr:col>38</xdr:col>
      <xdr:colOff>15240</xdr:colOff>
      <xdr:row>83</xdr:row>
      <xdr:rowOff>48660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pSpPr>
          <a:grpSpLocks/>
        </xdr:cNvGrpSpPr>
      </xdr:nvGrpSpPr>
      <xdr:grpSpPr bwMode="auto">
        <a:xfrm>
          <a:off x="4686300" y="12633960"/>
          <a:ext cx="830580" cy="864000"/>
          <a:chOff x="7551420" y="1157742"/>
          <a:chExt cx="828000" cy="1094114"/>
        </a:xfrm>
      </xdr:grpSpPr>
      <xdr:sp macro="" textlink="">
        <xdr:nvSpPr>
          <xdr:cNvPr id="8" name="楕円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/>
        </xdr:nvSpPr>
        <xdr:spPr>
          <a:xfrm>
            <a:off x="7551420" y="1157742"/>
            <a:ext cx="828000" cy="1094114"/>
          </a:xfrm>
          <a:prstGeom prst="ellipse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t"/>
          <a:lstStyle/>
          <a:p>
            <a:pPr algn="l"/>
            <a:r>
              <a:rPr kumimoji="1" lang="ja-JP" altLang="en-US" sz="600" kern="1000" spc="0" baseline="0">
                <a:solidFill>
                  <a:srgbClr val="FF0000"/>
                </a:solidFill>
                <a:latin typeface="HGP行書体" panose="03000600000000000000" pitchFamily="66" charset="-128"/>
                <a:ea typeface="HGP行書体" panose="03000600000000000000" pitchFamily="66" charset="-128"/>
              </a:rPr>
              <a:t>株式会社朝倉</a:t>
            </a:r>
            <a:endParaRPr kumimoji="1" lang="en-US" altLang="ja-JP" sz="600" kern="1000" spc="0" baseline="0">
              <a:solidFill>
                <a:srgbClr val="FF0000"/>
              </a:solidFill>
              <a:latin typeface="HGP行書体" panose="03000600000000000000" pitchFamily="66" charset="-128"/>
              <a:ea typeface="HGP行書体" panose="03000600000000000000" pitchFamily="66" charset="-128"/>
            </a:endParaRPr>
          </a:p>
          <a:p>
            <a:pPr algn="l"/>
            <a:r>
              <a:rPr kumimoji="1" lang="ja-JP" altLang="en-US" sz="600" kern="1000" spc="0" baseline="0">
                <a:solidFill>
                  <a:srgbClr val="FF0000"/>
                </a:solidFill>
                <a:latin typeface="HGP行書体" panose="03000600000000000000" pitchFamily="66" charset="-128"/>
                <a:ea typeface="HGP行書体" panose="03000600000000000000" pitchFamily="66" charset="-128"/>
              </a:rPr>
              <a:t>市商工観光課</a:t>
            </a:r>
            <a:endParaRPr kumimoji="1" lang="en-US" altLang="ja-JP" sz="600" kern="1000" spc="0" baseline="0">
              <a:solidFill>
                <a:srgbClr val="FF0000"/>
              </a:solidFill>
              <a:latin typeface="HGP行書体" panose="03000600000000000000" pitchFamily="66" charset="-128"/>
              <a:ea typeface="HGP行書体" panose="03000600000000000000" pitchFamily="66" charset="-128"/>
            </a:endParaRPr>
          </a:p>
          <a:p>
            <a:pPr algn="l"/>
            <a:r>
              <a:rPr kumimoji="1" lang="ja-JP" altLang="en-US" sz="600" kern="1000" spc="0" baseline="0">
                <a:solidFill>
                  <a:srgbClr val="FF0000"/>
                </a:solidFill>
                <a:latin typeface="HGP行書体" panose="03000600000000000000" pitchFamily="66" charset="-128"/>
                <a:ea typeface="HGP行書体" panose="03000600000000000000" pitchFamily="66" charset="-128"/>
              </a:rPr>
              <a:t>代 表 者 之印</a:t>
            </a:r>
          </a:p>
        </xdr:txBody>
      </xdr:sp>
      <xdr:sp macro="" textlink="">
        <xdr:nvSpPr>
          <xdr:cNvPr id="9" name="楕円 8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/>
        </xdr:nvSpPr>
        <xdr:spPr>
          <a:xfrm>
            <a:off x="7726136" y="1325705"/>
            <a:ext cx="574211" cy="72941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30</xdr:col>
      <xdr:colOff>137160</xdr:colOff>
      <xdr:row>158</xdr:row>
      <xdr:rowOff>45720</xdr:rowOff>
    </xdr:from>
    <xdr:to>
      <xdr:col>36</xdr:col>
      <xdr:colOff>99060</xdr:colOff>
      <xdr:row>160</xdr:row>
      <xdr:rowOff>147720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pSpPr>
          <a:grpSpLocks/>
        </xdr:cNvGrpSpPr>
      </xdr:nvGrpSpPr>
      <xdr:grpSpPr bwMode="auto">
        <a:xfrm>
          <a:off x="4480560" y="29062680"/>
          <a:ext cx="830580" cy="864000"/>
          <a:chOff x="7551420" y="1157742"/>
          <a:chExt cx="828000" cy="1094114"/>
        </a:xfrm>
      </xdr:grpSpPr>
      <xdr:sp macro="" textlink="">
        <xdr:nvSpPr>
          <xdr:cNvPr id="11" name="楕円 10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SpPr/>
        </xdr:nvSpPr>
        <xdr:spPr>
          <a:xfrm>
            <a:off x="7551420" y="1157742"/>
            <a:ext cx="828000" cy="1094114"/>
          </a:xfrm>
          <a:prstGeom prst="ellipse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t"/>
          <a:lstStyle/>
          <a:p>
            <a:pPr algn="l"/>
            <a:r>
              <a:rPr kumimoji="1" lang="ja-JP" altLang="en-US" sz="600" kern="1000" spc="0" baseline="0">
                <a:solidFill>
                  <a:srgbClr val="FF0000"/>
                </a:solidFill>
                <a:latin typeface="HGP行書体" panose="03000600000000000000" pitchFamily="66" charset="-128"/>
                <a:ea typeface="HGP行書体" panose="03000600000000000000" pitchFamily="66" charset="-128"/>
              </a:rPr>
              <a:t>株式会社朝倉</a:t>
            </a:r>
            <a:endParaRPr kumimoji="1" lang="en-US" altLang="ja-JP" sz="600" kern="1000" spc="0" baseline="0">
              <a:solidFill>
                <a:srgbClr val="FF0000"/>
              </a:solidFill>
              <a:latin typeface="HGP行書体" panose="03000600000000000000" pitchFamily="66" charset="-128"/>
              <a:ea typeface="HGP行書体" panose="03000600000000000000" pitchFamily="66" charset="-128"/>
            </a:endParaRPr>
          </a:p>
          <a:p>
            <a:pPr algn="l"/>
            <a:r>
              <a:rPr kumimoji="1" lang="ja-JP" altLang="en-US" sz="600" kern="1000" spc="0" baseline="0">
                <a:solidFill>
                  <a:srgbClr val="FF0000"/>
                </a:solidFill>
                <a:latin typeface="HGP行書体" panose="03000600000000000000" pitchFamily="66" charset="-128"/>
                <a:ea typeface="HGP行書体" panose="03000600000000000000" pitchFamily="66" charset="-128"/>
              </a:rPr>
              <a:t>市商工観光課</a:t>
            </a:r>
            <a:endParaRPr kumimoji="1" lang="en-US" altLang="ja-JP" sz="600" kern="1000" spc="0" baseline="0">
              <a:solidFill>
                <a:srgbClr val="FF0000"/>
              </a:solidFill>
              <a:latin typeface="HGP行書体" panose="03000600000000000000" pitchFamily="66" charset="-128"/>
              <a:ea typeface="HGP行書体" panose="03000600000000000000" pitchFamily="66" charset="-128"/>
            </a:endParaRPr>
          </a:p>
          <a:p>
            <a:pPr algn="l"/>
            <a:r>
              <a:rPr kumimoji="1" lang="ja-JP" altLang="en-US" sz="600" kern="1000" spc="0" baseline="0">
                <a:solidFill>
                  <a:srgbClr val="FF0000"/>
                </a:solidFill>
                <a:latin typeface="HGP行書体" panose="03000600000000000000" pitchFamily="66" charset="-128"/>
                <a:ea typeface="HGP行書体" panose="03000600000000000000" pitchFamily="66" charset="-128"/>
              </a:rPr>
              <a:t>代 表 者 之印</a:t>
            </a:r>
          </a:p>
        </xdr:txBody>
      </xdr:sp>
      <xdr:sp macro="" textlink="">
        <xdr:nvSpPr>
          <xdr:cNvPr id="12" name="楕円 11">
            <a:extLst>
              <a:ext uri="{FF2B5EF4-FFF2-40B4-BE49-F238E27FC236}">
                <a16:creationId xmlns:a16="http://schemas.microsoft.com/office/drawing/2014/main" id="{00000000-0008-0000-0600-00000C000000}"/>
              </a:ext>
            </a:extLst>
          </xdr:cNvPr>
          <xdr:cNvSpPr/>
        </xdr:nvSpPr>
        <xdr:spPr>
          <a:xfrm>
            <a:off x="7726136" y="1325705"/>
            <a:ext cx="574211" cy="72941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30</xdr:col>
      <xdr:colOff>129540</xdr:colOff>
      <xdr:row>190</xdr:row>
      <xdr:rowOff>60960</xdr:rowOff>
    </xdr:from>
    <xdr:to>
      <xdr:col>36</xdr:col>
      <xdr:colOff>91440</xdr:colOff>
      <xdr:row>192</xdr:row>
      <xdr:rowOff>162960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pSpPr>
          <a:grpSpLocks/>
        </xdr:cNvGrpSpPr>
      </xdr:nvGrpSpPr>
      <xdr:grpSpPr bwMode="auto">
        <a:xfrm>
          <a:off x="4472940" y="38633400"/>
          <a:ext cx="830580" cy="864000"/>
          <a:chOff x="7551420" y="1157742"/>
          <a:chExt cx="828000" cy="1094114"/>
        </a:xfrm>
      </xdr:grpSpPr>
      <xdr:sp macro="" textlink="">
        <xdr:nvSpPr>
          <xdr:cNvPr id="14" name="楕円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/>
        </xdr:nvSpPr>
        <xdr:spPr>
          <a:xfrm>
            <a:off x="7551420" y="1157742"/>
            <a:ext cx="828000" cy="1094114"/>
          </a:xfrm>
          <a:prstGeom prst="ellipse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t"/>
          <a:lstStyle/>
          <a:p>
            <a:pPr algn="l"/>
            <a:r>
              <a:rPr kumimoji="1" lang="ja-JP" altLang="en-US" sz="600" kern="1000" spc="0" baseline="0">
                <a:solidFill>
                  <a:srgbClr val="FF0000"/>
                </a:solidFill>
                <a:latin typeface="HGP行書体" panose="03000600000000000000" pitchFamily="66" charset="-128"/>
                <a:ea typeface="HGP行書体" panose="03000600000000000000" pitchFamily="66" charset="-128"/>
              </a:rPr>
              <a:t>株式会社朝倉</a:t>
            </a:r>
            <a:endParaRPr kumimoji="1" lang="en-US" altLang="ja-JP" sz="600" kern="1000" spc="0" baseline="0">
              <a:solidFill>
                <a:srgbClr val="FF0000"/>
              </a:solidFill>
              <a:latin typeface="HGP行書体" panose="03000600000000000000" pitchFamily="66" charset="-128"/>
              <a:ea typeface="HGP行書体" panose="03000600000000000000" pitchFamily="66" charset="-128"/>
            </a:endParaRPr>
          </a:p>
          <a:p>
            <a:pPr algn="l"/>
            <a:r>
              <a:rPr kumimoji="1" lang="ja-JP" altLang="en-US" sz="600" kern="1000" spc="0" baseline="0">
                <a:solidFill>
                  <a:srgbClr val="FF0000"/>
                </a:solidFill>
                <a:latin typeface="HGP行書体" panose="03000600000000000000" pitchFamily="66" charset="-128"/>
                <a:ea typeface="HGP行書体" panose="03000600000000000000" pitchFamily="66" charset="-128"/>
              </a:rPr>
              <a:t>市商工観光課</a:t>
            </a:r>
            <a:endParaRPr kumimoji="1" lang="en-US" altLang="ja-JP" sz="600" kern="1000" spc="0" baseline="0">
              <a:solidFill>
                <a:srgbClr val="FF0000"/>
              </a:solidFill>
              <a:latin typeface="HGP行書体" panose="03000600000000000000" pitchFamily="66" charset="-128"/>
              <a:ea typeface="HGP行書体" panose="03000600000000000000" pitchFamily="66" charset="-128"/>
            </a:endParaRPr>
          </a:p>
          <a:p>
            <a:pPr algn="l"/>
            <a:r>
              <a:rPr kumimoji="1" lang="ja-JP" altLang="en-US" sz="600" kern="1000" spc="0" baseline="0">
                <a:solidFill>
                  <a:srgbClr val="FF0000"/>
                </a:solidFill>
                <a:latin typeface="HGP行書体" panose="03000600000000000000" pitchFamily="66" charset="-128"/>
                <a:ea typeface="HGP行書体" panose="03000600000000000000" pitchFamily="66" charset="-128"/>
              </a:rPr>
              <a:t>代 表 者 之印</a:t>
            </a:r>
          </a:p>
        </xdr:txBody>
      </xdr:sp>
      <xdr:sp macro="" textlink="">
        <xdr:nvSpPr>
          <xdr:cNvPr id="15" name="楕円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SpPr/>
        </xdr:nvSpPr>
        <xdr:spPr>
          <a:xfrm>
            <a:off x="7726136" y="1325705"/>
            <a:ext cx="574211" cy="72941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view="pageBreakPreview" zoomScaleNormal="100" zoomScaleSheetLayoutView="100" workbookViewId="0">
      <selection sqref="A1:E1"/>
    </sheetView>
  </sheetViews>
  <sheetFormatPr defaultRowHeight="30" customHeight="1" x14ac:dyDescent="0.2"/>
  <cols>
    <col min="1" max="1" width="5.77734375" style="42" customWidth="1"/>
    <col min="2" max="2" width="4.88671875" style="42" bestFit="1" customWidth="1"/>
    <col min="3" max="3" width="7.77734375" style="42" customWidth="1"/>
    <col min="4" max="4" width="50.77734375" style="42" customWidth="1"/>
    <col min="5" max="5" width="19" style="42" bestFit="1" customWidth="1"/>
    <col min="6" max="16384" width="8.88671875" style="42"/>
  </cols>
  <sheetData>
    <row r="1" spans="1:6" ht="30" customHeight="1" x14ac:dyDescent="0.2">
      <c r="A1" s="115" t="s">
        <v>206</v>
      </c>
      <c r="B1" s="116"/>
      <c r="C1" s="116"/>
      <c r="D1" s="116"/>
      <c r="E1" s="116"/>
      <c r="F1" s="43"/>
    </row>
    <row r="2" spans="1:6" ht="25.05" customHeight="1" x14ac:dyDescent="0.2">
      <c r="A2" s="41"/>
      <c r="B2" s="41"/>
      <c r="C2" s="41"/>
      <c r="D2" s="41"/>
      <c r="E2" s="41"/>
      <c r="F2" s="41"/>
    </row>
    <row r="3" spans="1:6" ht="30" customHeight="1" x14ac:dyDescent="0.2">
      <c r="A3" s="42" t="s">
        <v>212</v>
      </c>
      <c r="E3" s="41"/>
    </row>
    <row r="4" spans="1:6" ht="30" customHeight="1" x14ac:dyDescent="0.2">
      <c r="A4" s="49"/>
      <c r="B4" s="137" t="s">
        <v>224</v>
      </c>
      <c r="C4" s="137"/>
      <c r="D4" s="46" t="s">
        <v>225</v>
      </c>
      <c r="E4" s="46" t="s">
        <v>250</v>
      </c>
    </row>
    <row r="5" spans="1:6" ht="30" customHeight="1" x14ac:dyDescent="0.2">
      <c r="A5" s="114">
        <v>1</v>
      </c>
      <c r="B5" s="270" t="s">
        <v>61</v>
      </c>
      <c r="C5" s="271"/>
      <c r="D5" s="272" t="s">
        <v>226</v>
      </c>
      <c r="E5" s="273" t="s">
        <v>248</v>
      </c>
    </row>
    <row r="6" spans="1:6" ht="30" customHeight="1" x14ac:dyDescent="0.2">
      <c r="A6" s="114"/>
      <c r="B6" s="139" t="s">
        <v>45</v>
      </c>
      <c r="C6" s="140"/>
      <c r="D6" s="48" t="s">
        <v>331</v>
      </c>
      <c r="E6" s="90" t="s">
        <v>249</v>
      </c>
    </row>
    <row r="7" spans="1:6" ht="30" customHeight="1" x14ac:dyDescent="0.2">
      <c r="A7" s="45">
        <v>2</v>
      </c>
      <c r="B7" s="114" t="s">
        <v>214</v>
      </c>
      <c r="C7" s="114"/>
      <c r="D7" s="45" t="s">
        <v>254</v>
      </c>
      <c r="E7" s="91" t="s">
        <v>251</v>
      </c>
    </row>
    <row r="8" spans="1:6" ht="30" customHeight="1" x14ac:dyDescent="0.2">
      <c r="A8" s="45">
        <v>3</v>
      </c>
      <c r="B8" s="114" t="s">
        <v>215</v>
      </c>
      <c r="C8" s="114"/>
      <c r="D8" s="54" t="s">
        <v>255</v>
      </c>
      <c r="E8" s="91" t="s">
        <v>252</v>
      </c>
    </row>
    <row r="9" spans="1:6" ht="30" customHeight="1" x14ac:dyDescent="0.2">
      <c r="A9" s="129">
        <v>4</v>
      </c>
      <c r="B9" s="131" t="s">
        <v>256</v>
      </c>
      <c r="C9" s="132"/>
      <c r="D9" s="51" t="s">
        <v>257</v>
      </c>
      <c r="E9" s="135" t="s">
        <v>252</v>
      </c>
    </row>
    <row r="10" spans="1:6" ht="30" customHeight="1" x14ac:dyDescent="0.2">
      <c r="A10" s="130"/>
      <c r="B10" s="133"/>
      <c r="C10" s="134"/>
      <c r="D10" s="52" t="s">
        <v>223</v>
      </c>
      <c r="E10" s="136"/>
    </row>
    <row r="11" spans="1:6" ht="25.05" customHeight="1" x14ac:dyDescent="0.2"/>
    <row r="12" spans="1:6" s="16" customFormat="1" ht="30" customHeight="1" x14ac:dyDescent="0.2">
      <c r="A12" s="20" t="s">
        <v>334</v>
      </c>
    </row>
    <row r="13" spans="1:6" s="16" customFormat="1" ht="30" customHeight="1" x14ac:dyDescent="0.2">
      <c r="A13" s="50" t="s">
        <v>218</v>
      </c>
      <c r="B13" s="138" t="s">
        <v>217</v>
      </c>
      <c r="C13" s="137"/>
      <c r="D13" s="137"/>
      <c r="E13" s="137"/>
    </row>
    <row r="14" spans="1:6" s="16" customFormat="1" ht="30" customHeight="1" x14ac:dyDescent="0.2">
      <c r="A14" s="17">
        <v>1</v>
      </c>
      <c r="B14" s="122" t="s">
        <v>258</v>
      </c>
      <c r="C14" s="123"/>
      <c r="D14" s="123"/>
      <c r="E14" s="121"/>
    </row>
    <row r="15" spans="1:6" s="16" customFormat="1" ht="30" customHeight="1" x14ac:dyDescent="0.2">
      <c r="A15" s="17">
        <v>2</v>
      </c>
      <c r="B15" s="122" t="s">
        <v>207</v>
      </c>
      <c r="C15" s="123"/>
      <c r="D15" s="123"/>
      <c r="E15" s="121"/>
    </row>
    <row r="16" spans="1:6" s="16" customFormat="1" ht="34.950000000000003" customHeight="1" x14ac:dyDescent="0.2">
      <c r="A16" s="17">
        <v>3</v>
      </c>
      <c r="B16" s="122" t="s">
        <v>253</v>
      </c>
      <c r="C16" s="123"/>
      <c r="D16" s="123"/>
      <c r="E16" s="121"/>
    </row>
    <row r="17" spans="1:5" s="16" customFormat="1" ht="49.95" customHeight="1" x14ac:dyDescent="0.2">
      <c r="A17" s="17">
        <v>4</v>
      </c>
      <c r="B17" s="122" t="s">
        <v>222</v>
      </c>
      <c r="C17" s="123"/>
      <c r="D17" s="123"/>
      <c r="E17" s="121"/>
    </row>
    <row r="18" spans="1:5" s="16" customFormat="1" ht="30" customHeight="1" x14ac:dyDescent="0.2">
      <c r="A18" s="17">
        <v>5</v>
      </c>
      <c r="B18" s="119" t="s">
        <v>211</v>
      </c>
      <c r="C18" s="120"/>
      <c r="D18" s="120"/>
      <c r="E18" s="121"/>
    </row>
    <row r="19" spans="1:5" s="16" customFormat="1" ht="34.950000000000003" customHeight="1" x14ac:dyDescent="0.2">
      <c r="A19" s="17">
        <v>6</v>
      </c>
      <c r="B19" s="122" t="s">
        <v>221</v>
      </c>
      <c r="C19" s="123"/>
      <c r="D19" s="123"/>
      <c r="E19" s="121"/>
    </row>
    <row r="20" spans="1:5" s="16" customFormat="1" ht="34.950000000000003" customHeight="1" x14ac:dyDescent="0.2">
      <c r="A20" s="17">
        <v>7</v>
      </c>
      <c r="B20" s="119" t="s">
        <v>332</v>
      </c>
      <c r="C20" s="120"/>
      <c r="D20" s="120"/>
      <c r="E20" s="124"/>
    </row>
    <row r="21" spans="1:5" s="16" customFormat="1" ht="49.95" customHeight="1" x14ac:dyDescent="0.2">
      <c r="A21" s="17">
        <v>8</v>
      </c>
      <c r="B21" s="119" t="s">
        <v>333</v>
      </c>
      <c r="C21" s="120"/>
      <c r="D21" s="120"/>
      <c r="E21" s="124"/>
    </row>
    <row r="22" spans="1:5" s="16" customFormat="1" ht="25.05" customHeight="1" x14ac:dyDescent="0.2">
      <c r="B22" s="125"/>
      <c r="C22" s="126"/>
      <c r="D22" s="2" t="s">
        <v>219</v>
      </c>
      <c r="E22" s="2"/>
    </row>
    <row r="23" spans="1:5" s="16" customFormat="1" ht="25.05" customHeight="1" x14ac:dyDescent="0.2">
      <c r="B23" s="127"/>
      <c r="C23" s="128"/>
      <c r="D23" s="2" t="s">
        <v>220</v>
      </c>
      <c r="E23" s="2"/>
    </row>
    <row r="24" spans="1:5" s="16" customFormat="1" ht="19.95" customHeight="1" x14ac:dyDescent="0.2">
      <c r="B24" s="18"/>
      <c r="C24" s="19"/>
      <c r="D24" s="2"/>
      <c r="E24" s="2"/>
    </row>
    <row r="25" spans="1:5" s="16" customFormat="1" ht="30" customHeight="1" x14ac:dyDescent="0.2">
      <c r="A25" s="117" t="s">
        <v>265</v>
      </c>
      <c r="B25" s="118"/>
      <c r="C25" s="118"/>
      <c r="D25" s="118"/>
      <c r="E25" s="118"/>
    </row>
  </sheetData>
  <sheetProtection algorithmName="SHA-512" hashValue="6m1fpTc/2SS3YZs0ZCQeUHQ11aipN992GSeLV7UDjvwqQhh3WG/synp5QN1gFAY0oSv28zvDJJ0f2URApi2aUA==" saltValue="uaC/ccVpSPmpGGZqeFGGCg==" spinCount="100000" sheet="1" objects="1" scenarios="1"/>
  <mergeCells count="22">
    <mergeCell ref="B14:E14"/>
    <mergeCell ref="B13:E13"/>
    <mergeCell ref="B5:C5"/>
    <mergeCell ref="B6:C6"/>
    <mergeCell ref="B7:C7"/>
    <mergeCell ref="B8:C8"/>
    <mergeCell ref="A5:A6"/>
    <mergeCell ref="A1:E1"/>
    <mergeCell ref="A25:E25"/>
    <mergeCell ref="B18:E18"/>
    <mergeCell ref="B19:E19"/>
    <mergeCell ref="B21:E21"/>
    <mergeCell ref="B22:C22"/>
    <mergeCell ref="B23:C23"/>
    <mergeCell ref="A9:A10"/>
    <mergeCell ref="B9:C10"/>
    <mergeCell ref="E9:E10"/>
    <mergeCell ref="B15:E15"/>
    <mergeCell ref="B16:E16"/>
    <mergeCell ref="B17:E17"/>
    <mergeCell ref="B4:C4"/>
    <mergeCell ref="B20:E20"/>
  </mergeCells>
  <phoneticPr fontId="3"/>
  <pageMargins left="0.78740157480314965" right="0.59055118110236227" top="0.78740157480314965" bottom="0.59055118110236227" header="0.39370078740157483" footer="0.31496062992125984"/>
  <pageSetup paperSize="9" orientation="portrait" r:id="rId1"/>
  <headerFooter>
    <oddHeader>&amp;R&amp;"ＭＳ Ｐ明朝,標準"&amp;A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8AADB-F621-44C1-B145-5978FF29F00F}">
  <sheetPr>
    <tabColor rgb="FFFF0000"/>
  </sheetPr>
  <dimension ref="A1:AG151"/>
  <sheetViews>
    <sheetView showGridLines="0" zoomScaleNormal="100" zoomScaleSheetLayoutView="70" workbookViewId="0">
      <selection activeCell="C3" sqref="C3"/>
    </sheetView>
  </sheetViews>
  <sheetFormatPr defaultRowHeight="13.2" x14ac:dyDescent="0.2"/>
  <cols>
    <col min="1" max="1" width="3.5546875" style="11" bestFit="1" customWidth="1"/>
    <col min="2" max="4" width="20.77734375" style="11" customWidth="1"/>
    <col min="5" max="5" width="22.77734375" style="11" customWidth="1"/>
    <col min="6" max="6" width="4.109375" style="11" customWidth="1"/>
    <col min="7" max="7" width="15.77734375" style="11" customWidth="1"/>
    <col min="8" max="8" width="14.44140625" style="12" hidden="1" customWidth="1"/>
    <col min="9" max="9" width="18.21875" style="11" hidden="1" customWidth="1"/>
    <col min="10" max="10" width="6.33203125" style="11" hidden="1" customWidth="1"/>
    <col min="11" max="11" width="3" style="11" hidden="1" customWidth="1"/>
    <col min="12" max="12" width="8.5546875" style="11" hidden="1" customWidth="1"/>
    <col min="13" max="13" width="5.21875" style="11" hidden="1" customWidth="1"/>
    <col min="14" max="15" width="6.33203125" style="11" hidden="1" customWidth="1"/>
    <col min="16" max="16" width="4.109375" style="11" hidden="1" customWidth="1"/>
    <col min="17" max="17" width="7.44140625" style="11" hidden="1" customWidth="1"/>
    <col min="18" max="18" width="4.109375" style="11" hidden="1" customWidth="1"/>
    <col min="19" max="20" width="7.44140625" style="11" hidden="1" customWidth="1"/>
    <col min="21" max="21" width="6.33203125" style="11" hidden="1" customWidth="1"/>
    <col min="22" max="22" width="4.109375" style="11" hidden="1" customWidth="1"/>
    <col min="23" max="23" width="3" style="11" hidden="1" customWidth="1"/>
    <col min="24" max="26" width="4.109375" style="11" hidden="1" customWidth="1"/>
    <col min="27" max="29" width="10.77734375" style="11" hidden="1" customWidth="1"/>
    <col min="30" max="30" width="50.77734375" style="11" hidden="1" customWidth="1"/>
    <col min="31" max="257" width="8.88671875" style="11"/>
    <col min="258" max="258" width="3.5546875" style="11" bestFit="1" customWidth="1"/>
    <col min="259" max="259" width="16.109375" style="11" bestFit="1" customWidth="1"/>
    <col min="260" max="263" width="12.77734375" style="11" customWidth="1"/>
    <col min="264" max="264" width="12.77734375" style="11" bestFit="1" customWidth="1"/>
    <col min="265" max="265" width="21.33203125" style="11" bestFit="1" customWidth="1"/>
    <col min="266" max="266" width="11.77734375" style="11" bestFit="1" customWidth="1"/>
    <col min="267" max="269" width="10.21875" style="11" bestFit="1" customWidth="1"/>
    <col min="270" max="513" width="8.88671875" style="11"/>
    <col min="514" max="514" width="3.5546875" style="11" bestFit="1" customWidth="1"/>
    <col min="515" max="515" width="16.109375" style="11" bestFit="1" customWidth="1"/>
    <col min="516" max="519" width="12.77734375" style="11" customWidth="1"/>
    <col min="520" max="520" width="12.77734375" style="11" bestFit="1" customWidth="1"/>
    <col min="521" max="521" width="21.33203125" style="11" bestFit="1" customWidth="1"/>
    <col min="522" max="522" width="11.77734375" style="11" bestFit="1" customWidth="1"/>
    <col min="523" max="525" width="10.21875" style="11" bestFit="1" customWidth="1"/>
    <col min="526" max="769" width="8.88671875" style="11"/>
    <col min="770" max="770" width="3.5546875" style="11" bestFit="1" customWidth="1"/>
    <col min="771" max="771" width="16.109375" style="11" bestFit="1" customWidth="1"/>
    <col min="772" max="775" width="12.77734375" style="11" customWidth="1"/>
    <col min="776" max="776" width="12.77734375" style="11" bestFit="1" customWidth="1"/>
    <col min="777" max="777" width="21.33203125" style="11" bestFit="1" customWidth="1"/>
    <col min="778" max="778" width="11.77734375" style="11" bestFit="1" customWidth="1"/>
    <col min="779" max="781" width="10.21875" style="11" bestFit="1" customWidth="1"/>
    <col min="782" max="1025" width="8.88671875" style="11"/>
    <col min="1026" max="1026" width="3.5546875" style="11" bestFit="1" customWidth="1"/>
    <col min="1027" max="1027" width="16.109375" style="11" bestFit="1" customWidth="1"/>
    <col min="1028" max="1031" width="12.77734375" style="11" customWidth="1"/>
    <col min="1032" max="1032" width="12.77734375" style="11" bestFit="1" customWidth="1"/>
    <col min="1033" max="1033" width="21.33203125" style="11" bestFit="1" customWidth="1"/>
    <col min="1034" max="1034" width="11.77734375" style="11" bestFit="1" customWidth="1"/>
    <col min="1035" max="1037" width="10.21875" style="11" bestFit="1" customWidth="1"/>
    <col min="1038" max="1281" width="8.88671875" style="11"/>
    <col min="1282" max="1282" width="3.5546875" style="11" bestFit="1" customWidth="1"/>
    <col min="1283" max="1283" width="16.109375" style="11" bestFit="1" customWidth="1"/>
    <col min="1284" max="1287" width="12.77734375" style="11" customWidth="1"/>
    <col min="1288" max="1288" width="12.77734375" style="11" bestFit="1" customWidth="1"/>
    <col min="1289" max="1289" width="21.33203125" style="11" bestFit="1" customWidth="1"/>
    <col min="1290" max="1290" width="11.77734375" style="11" bestFit="1" customWidth="1"/>
    <col min="1291" max="1293" width="10.21875" style="11" bestFit="1" customWidth="1"/>
    <col min="1294" max="1537" width="8.88671875" style="11"/>
    <col min="1538" max="1538" width="3.5546875" style="11" bestFit="1" customWidth="1"/>
    <col min="1539" max="1539" width="16.109375" style="11" bestFit="1" customWidth="1"/>
    <col min="1540" max="1543" width="12.77734375" style="11" customWidth="1"/>
    <col min="1544" max="1544" width="12.77734375" style="11" bestFit="1" customWidth="1"/>
    <col min="1545" max="1545" width="21.33203125" style="11" bestFit="1" customWidth="1"/>
    <col min="1546" max="1546" width="11.77734375" style="11" bestFit="1" customWidth="1"/>
    <col min="1547" max="1549" width="10.21875" style="11" bestFit="1" customWidth="1"/>
    <col min="1550" max="1793" width="8.88671875" style="11"/>
    <col min="1794" max="1794" width="3.5546875" style="11" bestFit="1" customWidth="1"/>
    <col min="1795" max="1795" width="16.109375" style="11" bestFit="1" customWidth="1"/>
    <col min="1796" max="1799" width="12.77734375" style="11" customWidth="1"/>
    <col min="1800" max="1800" width="12.77734375" style="11" bestFit="1" customWidth="1"/>
    <col min="1801" max="1801" width="21.33203125" style="11" bestFit="1" customWidth="1"/>
    <col min="1802" max="1802" width="11.77734375" style="11" bestFit="1" customWidth="1"/>
    <col min="1803" max="1805" width="10.21875" style="11" bestFit="1" customWidth="1"/>
    <col min="1806" max="2049" width="8.88671875" style="11"/>
    <col min="2050" max="2050" width="3.5546875" style="11" bestFit="1" customWidth="1"/>
    <col min="2051" max="2051" width="16.109375" style="11" bestFit="1" customWidth="1"/>
    <col min="2052" max="2055" width="12.77734375" style="11" customWidth="1"/>
    <col min="2056" max="2056" width="12.77734375" style="11" bestFit="1" customWidth="1"/>
    <col min="2057" max="2057" width="21.33203125" style="11" bestFit="1" customWidth="1"/>
    <col min="2058" max="2058" width="11.77734375" style="11" bestFit="1" customWidth="1"/>
    <col min="2059" max="2061" width="10.21875" style="11" bestFit="1" customWidth="1"/>
    <col min="2062" max="2305" width="8.88671875" style="11"/>
    <col min="2306" max="2306" width="3.5546875" style="11" bestFit="1" customWidth="1"/>
    <col min="2307" max="2307" width="16.109375" style="11" bestFit="1" customWidth="1"/>
    <col min="2308" max="2311" width="12.77734375" style="11" customWidth="1"/>
    <col min="2312" max="2312" width="12.77734375" style="11" bestFit="1" customWidth="1"/>
    <col min="2313" max="2313" width="21.33203125" style="11" bestFit="1" customWidth="1"/>
    <col min="2314" max="2314" width="11.77734375" style="11" bestFit="1" customWidth="1"/>
    <col min="2315" max="2317" width="10.21875" style="11" bestFit="1" customWidth="1"/>
    <col min="2318" max="2561" width="8.88671875" style="11"/>
    <col min="2562" max="2562" width="3.5546875" style="11" bestFit="1" customWidth="1"/>
    <col min="2563" max="2563" width="16.109375" style="11" bestFit="1" customWidth="1"/>
    <col min="2564" max="2567" width="12.77734375" style="11" customWidth="1"/>
    <col min="2568" max="2568" width="12.77734375" style="11" bestFit="1" customWidth="1"/>
    <col min="2569" max="2569" width="21.33203125" style="11" bestFit="1" customWidth="1"/>
    <col min="2570" max="2570" width="11.77734375" style="11" bestFit="1" customWidth="1"/>
    <col min="2571" max="2573" width="10.21875" style="11" bestFit="1" customWidth="1"/>
    <col min="2574" max="2817" width="8.88671875" style="11"/>
    <col min="2818" max="2818" width="3.5546875" style="11" bestFit="1" customWidth="1"/>
    <col min="2819" max="2819" width="16.109375" style="11" bestFit="1" customWidth="1"/>
    <col min="2820" max="2823" width="12.77734375" style="11" customWidth="1"/>
    <col min="2824" max="2824" width="12.77734375" style="11" bestFit="1" customWidth="1"/>
    <col min="2825" max="2825" width="21.33203125" style="11" bestFit="1" customWidth="1"/>
    <col min="2826" max="2826" width="11.77734375" style="11" bestFit="1" customWidth="1"/>
    <col min="2827" max="2829" width="10.21875" style="11" bestFit="1" customWidth="1"/>
    <col min="2830" max="3073" width="8.88671875" style="11"/>
    <col min="3074" max="3074" width="3.5546875" style="11" bestFit="1" customWidth="1"/>
    <col min="3075" max="3075" width="16.109375" style="11" bestFit="1" customWidth="1"/>
    <col min="3076" max="3079" width="12.77734375" style="11" customWidth="1"/>
    <col min="3080" max="3080" width="12.77734375" style="11" bestFit="1" customWidth="1"/>
    <col min="3081" max="3081" width="21.33203125" style="11" bestFit="1" customWidth="1"/>
    <col min="3082" max="3082" width="11.77734375" style="11" bestFit="1" customWidth="1"/>
    <col min="3083" max="3085" width="10.21875" style="11" bestFit="1" customWidth="1"/>
    <col min="3086" max="3329" width="8.88671875" style="11"/>
    <col min="3330" max="3330" width="3.5546875" style="11" bestFit="1" customWidth="1"/>
    <col min="3331" max="3331" width="16.109375" style="11" bestFit="1" customWidth="1"/>
    <col min="3332" max="3335" width="12.77734375" style="11" customWidth="1"/>
    <col min="3336" max="3336" width="12.77734375" style="11" bestFit="1" customWidth="1"/>
    <col min="3337" max="3337" width="21.33203125" style="11" bestFit="1" customWidth="1"/>
    <col min="3338" max="3338" width="11.77734375" style="11" bestFit="1" customWidth="1"/>
    <col min="3339" max="3341" width="10.21875" style="11" bestFit="1" customWidth="1"/>
    <col min="3342" max="3585" width="8.88671875" style="11"/>
    <col min="3586" max="3586" width="3.5546875" style="11" bestFit="1" customWidth="1"/>
    <col min="3587" max="3587" width="16.109375" style="11" bestFit="1" customWidth="1"/>
    <col min="3588" max="3591" width="12.77734375" style="11" customWidth="1"/>
    <col min="3592" max="3592" width="12.77734375" style="11" bestFit="1" customWidth="1"/>
    <col min="3593" max="3593" width="21.33203125" style="11" bestFit="1" customWidth="1"/>
    <col min="3594" max="3594" width="11.77734375" style="11" bestFit="1" customWidth="1"/>
    <col min="3595" max="3597" width="10.21875" style="11" bestFit="1" customWidth="1"/>
    <col min="3598" max="3841" width="8.88671875" style="11"/>
    <col min="3842" max="3842" width="3.5546875" style="11" bestFit="1" customWidth="1"/>
    <col min="3843" max="3843" width="16.109375" style="11" bestFit="1" customWidth="1"/>
    <col min="3844" max="3847" width="12.77734375" style="11" customWidth="1"/>
    <col min="3848" max="3848" width="12.77734375" style="11" bestFit="1" customWidth="1"/>
    <col min="3849" max="3849" width="21.33203125" style="11" bestFit="1" customWidth="1"/>
    <col min="3850" max="3850" width="11.77734375" style="11" bestFit="1" customWidth="1"/>
    <col min="3851" max="3853" width="10.21875" style="11" bestFit="1" customWidth="1"/>
    <col min="3854" max="4097" width="8.88671875" style="11"/>
    <col min="4098" max="4098" width="3.5546875" style="11" bestFit="1" customWidth="1"/>
    <col min="4099" max="4099" width="16.109375" style="11" bestFit="1" customWidth="1"/>
    <col min="4100" max="4103" width="12.77734375" style="11" customWidth="1"/>
    <col min="4104" max="4104" width="12.77734375" style="11" bestFit="1" customWidth="1"/>
    <col min="4105" max="4105" width="21.33203125" style="11" bestFit="1" customWidth="1"/>
    <col min="4106" max="4106" width="11.77734375" style="11" bestFit="1" customWidth="1"/>
    <col min="4107" max="4109" width="10.21875" style="11" bestFit="1" customWidth="1"/>
    <col min="4110" max="4353" width="8.88671875" style="11"/>
    <col min="4354" max="4354" width="3.5546875" style="11" bestFit="1" customWidth="1"/>
    <col min="4355" max="4355" width="16.109375" style="11" bestFit="1" customWidth="1"/>
    <col min="4356" max="4359" width="12.77734375" style="11" customWidth="1"/>
    <col min="4360" max="4360" width="12.77734375" style="11" bestFit="1" customWidth="1"/>
    <col min="4361" max="4361" width="21.33203125" style="11" bestFit="1" customWidth="1"/>
    <col min="4362" max="4362" width="11.77734375" style="11" bestFit="1" customWidth="1"/>
    <col min="4363" max="4365" width="10.21875" style="11" bestFit="1" customWidth="1"/>
    <col min="4366" max="4609" width="8.88671875" style="11"/>
    <col min="4610" max="4610" width="3.5546875" style="11" bestFit="1" customWidth="1"/>
    <col min="4611" max="4611" width="16.109375" style="11" bestFit="1" customWidth="1"/>
    <col min="4612" max="4615" width="12.77734375" style="11" customWidth="1"/>
    <col min="4616" max="4616" width="12.77734375" style="11" bestFit="1" customWidth="1"/>
    <col min="4617" max="4617" width="21.33203125" style="11" bestFit="1" customWidth="1"/>
    <col min="4618" max="4618" width="11.77734375" style="11" bestFit="1" customWidth="1"/>
    <col min="4619" max="4621" width="10.21875" style="11" bestFit="1" customWidth="1"/>
    <col min="4622" max="4865" width="8.88671875" style="11"/>
    <col min="4866" max="4866" width="3.5546875" style="11" bestFit="1" customWidth="1"/>
    <col min="4867" max="4867" width="16.109375" style="11" bestFit="1" customWidth="1"/>
    <col min="4868" max="4871" width="12.77734375" style="11" customWidth="1"/>
    <col min="4872" max="4872" width="12.77734375" style="11" bestFit="1" customWidth="1"/>
    <col min="4873" max="4873" width="21.33203125" style="11" bestFit="1" customWidth="1"/>
    <col min="4874" max="4874" width="11.77734375" style="11" bestFit="1" customWidth="1"/>
    <col min="4875" max="4877" width="10.21875" style="11" bestFit="1" customWidth="1"/>
    <col min="4878" max="5121" width="8.88671875" style="11"/>
    <col min="5122" max="5122" width="3.5546875" style="11" bestFit="1" customWidth="1"/>
    <col min="5123" max="5123" width="16.109375" style="11" bestFit="1" customWidth="1"/>
    <col min="5124" max="5127" width="12.77734375" style="11" customWidth="1"/>
    <col min="5128" max="5128" width="12.77734375" style="11" bestFit="1" customWidth="1"/>
    <col min="5129" max="5129" width="21.33203125" style="11" bestFit="1" customWidth="1"/>
    <col min="5130" max="5130" width="11.77734375" style="11" bestFit="1" customWidth="1"/>
    <col min="5131" max="5133" width="10.21875" style="11" bestFit="1" customWidth="1"/>
    <col min="5134" max="5377" width="8.88671875" style="11"/>
    <col min="5378" max="5378" width="3.5546875" style="11" bestFit="1" customWidth="1"/>
    <col min="5379" max="5379" width="16.109375" style="11" bestFit="1" customWidth="1"/>
    <col min="5380" max="5383" width="12.77734375" style="11" customWidth="1"/>
    <col min="5384" max="5384" width="12.77734375" style="11" bestFit="1" customWidth="1"/>
    <col min="5385" max="5385" width="21.33203125" style="11" bestFit="1" customWidth="1"/>
    <col min="5386" max="5386" width="11.77734375" style="11" bestFit="1" customWidth="1"/>
    <col min="5387" max="5389" width="10.21875" style="11" bestFit="1" customWidth="1"/>
    <col min="5390" max="5633" width="8.88671875" style="11"/>
    <col min="5634" max="5634" width="3.5546875" style="11" bestFit="1" customWidth="1"/>
    <col min="5635" max="5635" width="16.109375" style="11" bestFit="1" customWidth="1"/>
    <col min="5636" max="5639" width="12.77734375" style="11" customWidth="1"/>
    <col min="5640" max="5640" width="12.77734375" style="11" bestFit="1" customWidth="1"/>
    <col min="5641" max="5641" width="21.33203125" style="11" bestFit="1" customWidth="1"/>
    <col min="5642" max="5642" width="11.77734375" style="11" bestFit="1" customWidth="1"/>
    <col min="5643" max="5645" width="10.21875" style="11" bestFit="1" customWidth="1"/>
    <col min="5646" max="5889" width="8.88671875" style="11"/>
    <col min="5890" max="5890" width="3.5546875" style="11" bestFit="1" customWidth="1"/>
    <col min="5891" max="5891" width="16.109375" style="11" bestFit="1" customWidth="1"/>
    <col min="5892" max="5895" width="12.77734375" style="11" customWidth="1"/>
    <col min="5896" max="5896" width="12.77734375" style="11" bestFit="1" customWidth="1"/>
    <col min="5897" max="5897" width="21.33203125" style="11" bestFit="1" customWidth="1"/>
    <col min="5898" max="5898" width="11.77734375" style="11" bestFit="1" customWidth="1"/>
    <col min="5899" max="5901" width="10.21875" style="11" bestFit="1" customWidth="1"/>
    <col min="5902" max="6145" width="8.88671875" style="11"/>
    <col min="6146" max="6146" width="3.5546875" style="11" bestFit="1" customWidth="1"/>
    <col min="6147" max="6147" width="16.109375" style="11" bestFit="1" customWidth="1"/>
    <col min="6148" max="6151" width="12.77734375" style="11" customWidth="1"/>
    <col min="6152" max="6152" width="12.77734375" style="11" bestFit="1" customWidth="1"/>
    <col min="6153" max="6153" width="21.33203125" style="11" bestFit="1" customWidth="1"/>
    <col min="6154" max="6154" width="11.77734375" style="11" bestFit="1" customWidth="1"/>
    <col min="6155" max="6157" width="10.21875" style="11" bestFit="1" customWidth="1"/>
    <col min="6158" max="6401" width="8.88671875" style="11"/>
    <col min="6402" max="6402" width="3.5546875" style="11" bestFit="1" customWidth="1"/>
    <col min="6403" max="6403" width="16.109375" style="11" bestFit="1" customWidth="1"/>
    <col min="6404" max="6407" width="12.77734375" style="11" customWidth="1"/>
    <col min="6408" max="6408" width="12.77734375" style="11" bestFit="1" customWidth="1"/>
    <col min="6409" max="6409" width="21.33203125" style="11" bestFit="1" customWidth="1"/>
    <col min="6410" max="6410" width="11.77734375" style="11" bestFit="1" customWidth="1"/>
    <col min="6411" max="6413" width="10.21875" style="11" bestFit="1" customWidth="1"/>
    <col min="6414" max="6657" width="8.88671875" style="11"/>
    <col min="6658" max="6658" width="3.5546875" style="11" bestFit="1" customWidth="1"/>
    <col min="6659" max="6659" width="16.109375" style="11" bestFit="1" customWidth="1"/>
    <col min="6660" max="6663" width="12.77734375" style="11" customWidth="1"/>
    <col min="6664" max="6664" width="12.77734375" style="11" bestFit="1" customWidth="1"/>
    <col min="6665" max="6665" width="21.33203125" style="11" bestFit="1" customWidth="1"/>
    <col min="6666" max="6666" width="11.77734375" style="11" bestFit="1" customWidth="1"/>
    <col min="6667" max="6669" width="10.21875" style="11" bestFit="1" customWidth="1"/>
    <col min="6670" max="6913" width="8.88671875" style="11"/>
    <col min="6914" max="6914" width="3.5546875" style="11" bestFit="1" customWidth="1"/>
    <col min="6915" max="6915" width="16.109375" style="11" bestFit="1" customWidth="1"/>
    <col min="6916" max="6919" width="12.77734375" style="11" customWidth="1"/>
    <col min="6920" max="6920" width="12.77734375" style="11" bestFit="1" customWidth="1"/>
    <col min="6921" max="6921" width="21.33203125" style="11" bestFit="1" customWidth="1"/>
    <col min="6922" max="6922" width="11.77734375" style="11" bestFit="1" customWidth="1"/>
    <col min="6923" max="6925" width="10.21875" style="11" bestFit="1" customWidth="1"/>
    <col min="6926" max="7169" width="8.88671875" style="11"/>
    <col min="7170" max="7170" width="3.5546875" style="11" bestFit="1" customWidth="1"/>
    <col min="7171" max="7171" width="16.109375" style="11" bestFit="1" customWidth="1"/>
    <col min="7172" max="7175" width="12.77734375" style="11" customWidth="1"/>
    <col min="7176" max="7176" width="12.77734375" style="11" bestFit="1" customWidth="1"/>
    <col min="7177" max="7177" width="21.33203125" style="11" bestFit="1" customWidth="1"/>
    <col min="7178" max="7178" width="11.77734375" style="11" bestFit="1" customWidth="1"/>
    <col min="7179" max="7181" width="10.21875" style="11" bestFit="1" customWidth="1"/>
    <col min="7182" max="7425" width="8.88671875" style="11"/>
    <col min="7426" max="7426" width="3.5546875" style="11" bestFit="1" customWidth="1"/>
    <col min="7427" max="7427" width="16.109375" style="11" bestFit="1" customWidth="1"/>
    <col min="7428" max="7431" width="12.77734375" style="11" customWidth="1"/>
    <col min="7432" max="7432" width="12.77734375" style="11" bestFit="1" customWidth="1"/>
    <col min="7433" max="7433" width="21.33203125" style="11" bestFit="1" customWidth="1"/>
    <col min="7434" max="7434" width="11.77734375" style="11" bestFit="1" customWidth="1"/>
    <col min="7435" max="7437" width="10.21875" style="11" bestFit="1" customWidth="1"/>
    <col min="7438" max="7681" width="8.88671875" style="11"/>
    <col min="7682" max="7682" width="3.5546875" style="11" bestFit="1" customWidth="1"/>
    <col min="7683" max="7683" width="16.109375" style="11" bestFit="1" customWidth="1"/>
    <col min="7684" max="7687" width="12.77734375" style="11" customWidth="1"/>
    <col min="7688" max="7688" width="12.77734375" style="11" bestFit="1" customWidth="1"/>
    <col min="7689" max="7689" width="21.33203125" style="11" bestFit="1" customWidth="1"/>
    <col min="7690" max="7690" width="11.77734375" style="11" bestFit="1" customWidth="1"/>
    <col min="7691" max="7693" width="10.21875" style="11" bestFit="1" customWidth="1"/>
    <col min="7694" max="7937" width="8.88671875" style="11"/>
    <col min="7938" max="7938" width="3.5546875" style="11" bestFit="1" customWidth="1"/>
    <col min="7939" max="7939" width="16.109375" style="11" bestFit="1" customWidth="1"/>
    <col min="7940" max="7943" width="12.77734375" style="11" customWidth="1"/>
    <col min="7944" max="7944" width="12.77734375" style="11" bestFit="1" customWidth="1"/>
    <col min="7945" max="7945" width="21.33203125" style="11" bestFit="1" customWidth="1"/>
    <col min="7946" max="7946" width="11.77734375" style="11" bestFit="1" customWidth="1"/>
    <col min="7947" max="7949" width="10.21875" style="11" bestFit="1" customWidth="1"/>
    <col min="7950" max="8193" width="8.88671875" style="11"/>
    <col min="8194" max="8194" width="3.5546875" style="11" bestFit="1" customWidth="1"/>
    <col min="8195" max="8195" width="16.109375" style="11" bestFit="1" customWidth="1"/>
    <col min="8196" max="8199" width="12.77734375" style="11" customWidth="1"/>
    <col min="8200" max="8200" width="12.77734375" style="11" bestFit="1" customWidth="1"/>
    <col min="8201" max="8201" width="21.33203125" style="11" bestFit="1" customWidth="1"/>
    <col min="8202" max="8202" width="11.77734375" style="11" bestFit="1" customWidth="1"/>
    <col min="8203" max="8205" width="10.21875" style="11" bestFit="1" customWidth="1"/>
    <col min="8206" max="8449" width="8.88671875" style="11"/>
    <col min="8450" max="8450" width="3.5546875" style="11" bestFit="1" customWidth="1"/>
    <col min="8451" max="8451" width="16.109375" style="11" bestFit="1" customWidth="1"/>
    <col min="8452" max="8455" width="12.77734375" style="11" customWidth="1"/>
    <col min="8456" max="8456" width="12.77734375" style="11" bestFit="1" customWidth="1"/>
    <col min="8457" max="8457" width="21.33203125" style="11" bestFit="1" customWidth="1"/>
    <col min="8458" max="8458" width="11.77734375" style="11" bestFit="1" customWidth="1"/>
    <col min="8459" max="8461" width="10.21875" style="11" bestFit="1" customWidth="1"/>
    <col min="8462" max="8705" width="8.88671875" style="11"/>
    <col min="8706" max="8706" width="3.5546875" style="11" bestFit="1" customWidth="1"/>
    <col min="8707" max="8707" width="16.109375" style="11" bestFit="1" customWidth="1"/>
    <col min="8708" max="8711" width="12.77734375" style="11" customWidth="1"/>
    <col min="8712" max="8712" width="12.77734375" style="11" bestFit="1" customWidth="1"/>
    <col min="8713" max="8713" width="21.33203125" style="11" bestFit="1" customWidth="1"/>
    <col min="8714" max="8714" width="11.77734375" style="11" bestFit="1" customWidth="1"/>
    <col min="8715" max="8717" width="10.21875" style="11" bestFit="1" customWidth="1"/>
    <col min="8718" max="8961" width="8.88671875" style="11"/>
    <col min="8962" max="8962" width="3.5546875" style="11" bestFit="1" customWidth="1"/>
    <col min="8963" max="8963" width="16.109375" style="11" bestFit="1" customWidth="1"/>
    <col min="8964" max="8967" width="12.77734375" style="11" customWidth="1"/>
    <col min="8968" max="8968" width="12.77734375" style="11" bestFit="1" customWidth="1"/>
    <col min="8969" max="8969" width="21.33203125" style="11" bestFit="1" customWidth="1"/>
    <col min="8970" max="8970" width="11.77734375" style="11" bestFit="1" customWidth="1"/>
    <col min="8971" max="8973" width="10.21875" style="11" bestFit="1" customWidth="1"/>
    <col min="8974" max="9217" width="8.88671875" style="11"/>
    <col min="9218" max="9218" width="3.5546875" style="11" bestFit="1" customWidth="1"/>
    <col min="9219" max="9219" width="16.109375" style="11" bestFit="1" customWidth="1"/>
    <col min="9220" max="9223" width="12.77734375" style="11" customWidth="1"/>
    <col min="9224" max="9224" width="12.77734375" style="11" bestFit="1" customWidth="1"/>
    <col min="9225" max="9225" width="21.33203125" style="11" bestFit="1" customWidth="1"/>
    <col min="9226" max="9226" width="11.77734375" style="11" bestFit="1" customWidth="1"/>
    <col min="9227" max="9229" width="10.21875" style="11" bestFit="1" customWidth="1"/>
    <col min="9230" max="9473" width="8.88671875" style="11"/>
    <col min="9474" max="9474" width="3.5546875" style="11" bestFit="1" customWidth="1"/>
    <col min="9475" max="9475" width="16.109375" style="11" bestFit="1" customWidth="1"/>
    <col min="9476" max="9479" width="12.77734375" style="11" customWidth="1"/>
    <col min="9480" max="9480" width="12.77734375" style="11" bestFit="1" customWidth="1"/>
    <col min="9481" max="9481" width="21.33203125" style="11" bestFit="1" customWidth="1"/>
    <col min="9482" max="9482" width="11.77734375" style="11" bestFit="1" customWidth="1"/>
    <col min="9483" max="9485" width="10.21875" style="11" bestFit="1" customWidth="1"/>
    <col min="9486" max="9729" width="8.88671875" style="11"/>
    <col min="9730" max="9730" width="3.5546875" style="11" bestFit="1" customWidth="1"/>
    <col min="9731" max="9731" width="16.109375" style="11" bestFit="1" customWidth="1"/>
    <col min="9732" max="9735" width="12.77734375" style="11" customWidth="1"/>
    <col min="9736" max="9736" width="12.77734375" style="11" bestFit="1" customWidth="1"/>
    <col min="9737" max="9737" width="21.33203125" style="11" bestFit="1" customWidth="1"/>
    <col min="9738" max="9738" width="11.77734375" style="11" bestFit="1" customWidth="1"/>
    <col min="9739" max="9741" width="10.21875" style="11" bestFit="1" customWidth="1"/>
    <col min="9742" max="9985" width="8.88671875" style="11"/>
    <col min="9986" max="9986" width="3.5546875" style="11" bestFit="1" customWidth="1"/>
    <col min="9987" max="9987" width="16.109375" style="11" bestFit="1" customWidth="1"/>
    <col min="9988" max="9991" width="12.77734375" style="11" customWidth="1"/>
    <col min="9992" max="9992" width="12.77734375" style="11" bestFit="1" customWidth="1"/>
    <col min="9993" max="9993" width="21.33203125" style="11" bestFit="1" customWidth="1"/>
    <col min="9994" max="9994" width="11.77734375" style="11" bestFit="1" customWidth="1"/>
    <col min="9995" max="9997" width="10.21875" style="11" bestFit="1" customWidth="1"/>
    <col min="9998" max="10241" width="8.88671875" style="11"/>
    <col min="10242" max="10242" width="3.5546875" style="11" bestFit="1" customWidth="1"/>
    <col min="10243" max="10243" width="16.109375" style="11" bestFit="1" customWidth="1"/>
    <col min="10244" max="10247" width="12.77734375" style="11" customWidth="1"/>
    <col min="10248" max="10248" width="12.77734375" style="11" bestFit="1" customWidth="1"/>
    <col min="10249" max="10249" width="21.33203125" style="11" bestFit="1" customWidth="1"/>
    <col min="10250" max="10250" width="11.77734375" style="11" bestFit="1" customWidth="1"/>
    <col min="10251" max="10253" width="10.21875" style="11" bestFit="1" customWidth="1"/>
    <col min="10254" max="10497" width="8.88671875" style="11"/>
    <col min="10498" max="10498" width="3.5546875" style="11" bestFit="1" customWidth="1"/>
    <col min="10499" max="10499" width="16.109375" style="11" bestFit="1" customWidth="1"/>
    <col min="10500" max="10503" width="12.77734375" style="11" customWidth="1"/>
    <col min="10504" max="10504" width="12.77734375" style="11" bestFit="1" customWidth="1"/>
    <col min="10505" max="10505" width="21.33203125" style="11" bestFit="1" customWidth="1"/>
    <col min="10506" max="10506" width="11.77734375" style="11" bestFit="1" customWidth="1"/>
    <col min="10507" max="10509" width="10.21875" style="11" bestFit="1" customWidth="1"/>
    <col min="10510" max="10753" width="8.88671875" style="11"/>
    <col min="10754" max="10754" width="3.5546875" style="11" bestFit="1" customWidth="1"/>
    <col min="10755" max="10755" width="16.109375" style="11" bestFit="1" customWidth="1"/>
    <col min="10756" max="10759" width="12.77734375" style="11" customWidth="1"/>
    <col min="10760" max="10760" width="12.77734375" style="11" bestFit="1" customWidth="1"/>
    <col min="10761" max="10761" width="21.33203125" style="11" bestFit="1" customWidth="1"/>
    <col min="10762" max="10762" width="11.77734375" style="11" bestFit="1" customWidth="1"/>
    <col min="10763" max="10765" width="10.21875" style="11" bestFit="1" customWidth="1"/>
    <col min="10766" max="11009" width="8.88671875" style="11"/>
    <col min="11010" max="11010" width="3.5546875" style="11" bestFit="1" customWidth="1"/>
    <col min="11011" max="11011" width="16.109375" style="11" bestFit="1" customWidth="1"/>
    <col min="11012" max="11015" width="12.77734375" style="11" customWidth="1"/>
    <col min="11016" max="11016" width="12.77734375" style="11" bestFit="1" customWidth="1"/>
    <col min="11017" max="11017" width="21.33203125" style="11" bestFit="1" customWidth="1"/>
    <col min="11018" max="11018" width="11.77734375" style="11" bestFit="1" customWidth="1"/>
    <col min="11019" max="11021" width="10.21875" style="11" bestFit="1" customWidth="1"/>
    <col min="11022" max="11265" width="8.88671875" style="11"/>
    <col min="11266" max="11266" width="3.5546875" style="11" bestFit="1" customWidth="1"/>
    <col min="11267" max="11267" width="16.109375" style="11" bestFit="1" customWidth="1"/>
    <col min="11268" max="11271" width="12.77734375" style="11" customWidth="1"/>
    <col min="11272" max="11272" width="12.77734375" style="11" bestFit="1" customWidth="1"/>
    <col min="11273" max="11273" width="21.33203125" style="11" bestFit="1" customWidth="1"/>
    <col min="11274" max="11274" width="11.77734375" style="11" bestFit="1" customWidth="1"/>
    <col min="11275" max="11277" width="10.21875" style="11" bestFit="1" customWidth="1"/>
    <col min="11278" max="11521" width="8.88671875" style="11"/>
    <col min="11522" max="11522" width="3.5546875" style="11" bestFit="1" customWidth="1"/>
    <col min="11523" max="11523" width="16.109375" style="11" bestFit="1" customWidth="1"/>
    <col min="11524" max="11527" width="12.77734375" style="11" customWidth="1"/>
    <col min="11528" max="11528" width="12.77734375" style="11" bestFit="1" customWidth="1"/>
    <col min="11529" max="11529" width="21.33203125" style="11" bestFit="1" customWidth="1"/>
    <col min="11530" max="11530" width="11.77734375" style="11" bestFit="1" customWidth="1"/>
    <col min="11531" max="11533" width="10.21875" style="11" bestFit="1" customWidth="1"/>
    <col min="11534" max="11777" width="8.88671875" style="11"/>
    <col min="11778" max="11778" width="3.5546875" style="11" bestFit="1" customWidth="1"/>
    <col min="11779" max="11779" width="16.109375" style="11" bestFit="1" customWidth="1"/>
    <col min="11780" max="11783" width="12.77734375" style="11" customWidth="1"/>
    <col min="11784" max="11784" width="12.77734375" style="11" bestFit="1" customWidth="1"/>
    <col min="11785" max="11785" width="21.33203125" style="11" bestFit="1" customWidth="1"/>
    <col min="11786" max="11786" width="11.77734375" style="11" bestFit="1" customWidth="1"/>
    <col min="11787" max="11789" width="10.21875" style="11" bestFit="1" customWidth="1"/>
    <col min="11790" max="12033" width="8.88671875" style="11"/>
    <col min="12034" max="12034" width="3.5546875" style="11" bestFit="1" customWidth="1"/>
    <col min="12035" max="12035" width="16.109375" style="11" bestFit="1" customWidth="1"/>
    <col min="12036" max="12039" width="12.77734375" style="11" customWidth="1"/>
    <col min="12040" max="12040" width="12.77734375" style="11" bestFit="1" customWidth="1"/>
    <col min="12041" max="12041" width="21.33203125" style="11" bestFit="1" customWidth="1"/>
    <col min="12042" max="12042" width="11.77734375" style="11" bestFit="1" customWidth="1"/>
    <col min="12043" max="12045" width="10.21875" style="11" bestFit="1" customWidth="1"/>
    <col min="12046" max="12289" width="8.88671875" style="11"/>
    <col min="12290" max="12290" width="3.5546875" style="11" bestFit="1" customWidth="1"/>
    <col min="12291" max="12291" width="16.109375" style="11" bestFit="1" customWidth="1"/>
    <col min="12292" max="12295" width="12.77734375" style="11" customWidth="1"/>
    <col min="12296" max="12296" width="12.77734375" style="11" bestFit="1" customWidth="1"/>
    <col min="12297" max="12297" width="21.33203125" style="11" bestFit="1" customWidth="1"/>
    <col min="12298" max="12298" width="11.77734375" style="11" bestFit="1" customWidth="1"/>
    <col min="12299" max="12301" width="10.21875" style="11" bestFit="1" customWidth="1"/>
    <col min="12302" max="12545" width="8.88671875" style="11"/>
    <col min="12546" max="12546" width="3.5546875" style="11" bestFit="1" customWidth="1"/>
    <col min="12547" max="12547" width="16.109375" style="11" bestFit="1" customWidth="1"/>
    <col min="12548" max="12551" width="12.77734375" style="11" customWidth="1"/>
    <col min="12552" max="12552" width="12.77734375" style="11" bestFit="1" customWidth="1"/>
    <col min="12553" max="12553" width="21.33203125" style="11" bestFit="1" customWidth="1"/>
    <col min="12554" max="12554" width="11.77734375" style="11" bestFit="1" customWidth="1"/>
    <col min="12555" max="12557" width="10.21875" style="11" bestFit="1" customWidth="1"/>
    <col min="12558" max="12801" width="8.88671875" style="11"/>
    <col min="12802" max="12802" width="3.5546875" style="11" bestFit="1" customWidth="1"/>
    <col min="12803" max="12803" width="16.109375" style="11" bestFit="1" customWidth="1"/>
    <col min="12804" max="12807" width="12.77734375" style="11" customWidth="1"/>
    <col min="12808" max="12808" width="12.77734375" style="11" bestFit="1" customWidth="1"/>
    <col min="12809" max="12809" width="21.33203125" style="11" bestFit="1" customWidth="1"/>
    <col min="12810" max="12810" width="11.77734375" style="11" bestFit="1" customWidth="1"/>
    <col min="12811" max="12813" width="10.21875" style="11" bestFit="1" customWidth="1"/>
    <col min="12814" max="13057" width="8.88671875" style="11"/>
    <col min="13058" max="13058" width="3.5546875" style="11" bestFit="1" customWidth="1"/>
    <col min="13059" max="13059" width="16.109375" style="11" bestFit="1" customWidth="1"/>
    <col min="13060" max="13063" width="12.77734375" style="11" customWidth="1"/>
    <col min="13064" max="13064" width="12.77734375" style="11" bestFit="1" customWidth="1"/>
    <col min="13065" max="13065" width="21.33203125" style="11" bestFit="1" customWidth="1"/>
    <col min="13066" max="13066" width="11.77734375" style="11" bestFit="1" customWidth="1"/>
    <col min="13067" max="13069" width="10.21875" style="11" bestFit="1" customWidth="1"/>
    <col min="13070" max="13313" width="8.88671875" style="11"/>
    <col min="13314" max="13314" width="3.5546875" style="11" bestFit="1" customWidth="1"/>
    <col min="13315" max="13315" width="16.109375" style="11" bestFit="1" customWidth="1"/>
    <col min="13316" max="13319" width="12.77734375" style="11" customWidth="1"/>
    <col min="13320" max="13320" width="12.77734375" style="11" bestFit="1" customWidth="1"/>
    <col min="13321" max="13321" width="21.33203125" style="11" bestFit="1" customWidth="1"/>
    <col min="13322" max="13322" width="11.77734375" style="11" bestFit="1" customWidth="1"/>
    <col min="13323" max="13325" width="10.21875" style="11" bestFit="1" customWidth="1"/>
    <col min="13326" max="13569" width="8.88671875" style="11"/>
    <col min="13570" max="13570" width="3.5546875" style="11" bestFit="1" customWidth="1"/>
    <col min="13571" max="13571" width="16.109375" style="11" bestFit="1" customWidth="1"/>
    <col min="13572" max="13575" width="12.77734375" style="11" customWidth="1"/>
    <col min="13576" max="13576" width="12.77734375" style="11" bestFit="1" customWidth="1"/>
    <col min="13577" max="13577" width="21.33203125" style="11" bestFit="1" customWidth="1"/>
    <col min="13578" max="13578" width="11.77734375" style="11" bestFit="1" customWidth="1"/>
    <col min="13579" max="13581" width="10.21875" style="11" bestFit="1" customWidth="1"/>
    <col min="13582" max="13825" width="8.88671875" style="11"/>
    <col min="13826" max="13826" width="3.5546875" style="11" bestFit="1" customWidth="1"/>
    <col min="13827" max="13827" width="16.109375" style="11" bestFit="1" customWidth="1"/>
    <col min="13828" max="13831" width="12.77734375" style="11" customWidth="1"/>
    <col min="13832" max="13832" width="12.77734375" style="11" bestFit="1" customWidth="1"/>
    <col min="13833" max="13833" width="21.33203125" style="11" bestFit="1" customWidth="1"/>
    <col min="13834" max="13834" width="11.77734375" style="11" bestFit="1" customWidth="1"/>
    <col min="13835" max="13837" width="10.21875" style="11" bestFit="1" customWidth="1"/>
    <col min="13838" max="14081" width="8.88671875" style="11"/>
    <col min="14082" max="14082" width="3.5546875" style="11" bestFit="1" customWidth="1"/>
    <col min="14083" max="14083" width="16.109375" style="11" bestFit="1" customWidth="1"/>
    <col min="14084" max="14087" width="12.77734375" style="11" customWidth="1"/>
    <col min="14088" max="14088" width="12.77734375" style="11" bestFit="1" customWidth="1"/>
    <col min="14089" max="14089" width="21.33203125" style="11" bestFit="1" customWidth="1"/>
    <col min="14090" max="14090" width="11.77734375" style="11" bestFit="1" customWidth="1"/>
    <col min="14091" max="14093" width="10.21875" style="11" bestFit="1" customWidth="1"/>
    <col min="14094" max="14337" width="8.88671875" style="11"/>
    <col min="14338" max="14338" width="3.5546875" style="11" bestFit="1" customWidth="1"/>
    <col min="14339" max="14339" width="16.109375" style="11" bestFit="1" customWidth="1"/>
    <col min="14340" max="14343" width="12.77734375" style="11" customWidth="1"/>
    <col min="14344" max="14344" width="12.77734375" style="11" bestFit="1" customWidth="1"/>
    <col min="14345" max="14345" width="21.33203125" style="11" bestFit="1" customWidth="1"/>
    <col min="14346" max="14346" width="11.77734375" style="11" bestFit="1" customWidth="1"/>
    <col min="14347" max="14349" width="10.21875" style="11" bestFit="1" customWidth="1"/>
    <col min="14350" max="14593" width="8.88671875" style="11"/>
    <col min="14594" max="14594" width="3.5546875" style="11" bestFit="1" customWidth="1"/>
    <col min="14595" max="14595" width="16.109375" style="11" bestFit="1" customWidth="1"/>
    <col min="14596" max="14599" width="12.77734375" style="11" customWidth="1"/>
    <col min="14600" max="14600" width="12.77734375" style="11" bestFit="1" customWidth="1"/>
    <col min="14601" max="14601" width="21.33203125" style="11" bestFit="1" customWidth="1"/>
    <col min="14602" max="14602" width="11.77734375" style="11" bestFit="1" customWidth="1"/>
    <col min="14603" max="14605" width="10.21875" style="11" bestFit="1" customWidth="1"/>
    <col min="14606" max="14849" width="8.88671875" style="11"/>
    <col min="14850" max="14850" width="3.5546875" style="11" bestFit="1" customWidth="1"/>
    <col min="14851" max="14851" width="16.109375" style="11" bestFit="1" customWidth="1"/>
    <col min="14852" max="14855" width="12.77734375" style="11" customWidth="1"/>
    <col min="14856" max="14856" width="12.77734375" style="11" bestFit="1" customWidth="1"/>
    <col min="14857" max="14857" width="21.33203125" style="11" bestFit="1" customWidth="1"/>
    <col min="14858" max="14858" width="11.77734375" style="11" bestFit="1" customWidth="1"/>
    <col min="14859" max="14861" width="10.21875" style="11" bestFit="1" customWidth="1"/>
    <col min="14862" max="15105" width="8.88671875" style="11"/>
    <col min="15106" max="15106" width="3.5546875" style="11" bestFit="1" customWidth="1"/>
    <col min="15107" max="15107" width="16.109375" style="11" bestFit="1" customWidth="1"/>
    <col min="15108" max="15111" width="12.77734375" style="11" customWidth="1"/>
    <col min="15112" max="15112" width="12.77734375" style="11" bestFit="1" customWidth="1"/>
    <col min="15113" max="15113" width="21.33203125" style="11" bestFit="1" customWidth="1"/>
    <col min="15114" max="15114" width="11.77734375" style="11" bestFit="1" customWidth="1"/>
    <col min="15115" max="15117" width="10.21875" style="11" bestFit="1" customWidth="1"/>
    <col min="15118" max="15361" width="8.88671875" style="11"/>
    <col min="15362" max="15362" width="3.5546875" style="11" bestFit="1" customWidth="1"/>
    <col min="15363" max="15363" width="16.109375" style="11" bestFit="1" customWidth="1"/>
    <col min="15364" max="15367" width="12.77734375" style="11" customWidth="1"/>
    <col min="15368" max="15368" width="12.77734375" style="11" bestFit="1" customWidth="1"/>
    <col min="15369" max="15369" width="21.33203125" style="11" bestFit="1" customWidth="1"/>
    <col min="15370" max="15370" width="11.77734375" style="11" bestFit="1" customWidth="1"/>
    <col min="15371" max="15373" width="10.21875" style="11" bestFit="1" customWidth="1"/>
    <col min="15374" max="15617" width="8.88671875" style="11"/>
    <col min="15618" max="15618" width="3.5546875" style="11" bestFit="1" customWidth="1"/>
    <col min="15619" max="15619" width="16.109375" style="11" bestFit="1" customWidth="1"/>
    <col min="15620" max="15623" width="12.77734375" style="11" customWidth="1"/>
    <col min="15624" max="15624" width="12.77734375" style="11" bestFit="1" customWidth="1"/>
    <col min="15625" max="15625" width="21.33203125" style="11" bestFit="1" customWidth="1"/>
    <col min="15626" max="15626" width="11.77734375" style="11" bestFit="1" customWidth="1"/>
    <col min="15627" max="15629" width="10.21875" style="11" bestFit="1" customWidth="1"/>
    <col min="15630" max="15873" width="8.88671875" style="11"/>
    <col min="15874" max="15874" width="3.5546875" style="11" bestFit="1" customWidth="1"/>
    <col min="15875" max="15875" width="16.109375" style="11" bestFit="1" customWidth="1"/>
    <col min="15876" max="15879" width="12.77734375" style="11" customWidth="1"/>
    <col min="15880" max="15880" width="12.77734375" style="11" bestFit="1" customWidth="1"/>
    <col min="15881" max="15881" width="21.33203125" style="11" bestFit="1" customWidth="1"/>
    <col min="15882" max="15882" width="11.77734375" style="11" bestFit="1" customWidth="1"/>
    <col min="15883" max="15885" width="10.21875" style="11" bestFit="1" customWidth="1"/>
    <col min="15886" max="16129" width="8.88671875" style="11"/>
    <col min="16130" max="16130" width="3.5546875" style="11" bestFit="1" customWidth="1"/>
    <col min="16131" max="16131" width="16.109375" style="11" bestFit="1" customWidth="1"/>
    <col min="16132" max="16135" width="12.77734375" style="11" customWidth="1"/>
    <col min="16136" max="16136" width="12.77734375" style="11" bestFit="1" customWidth="1"/>
    <col min="16137" max="16137" width="21.33203125" style="11" bestFit="1" customWidth="1"/>
    <col min="16138" max="16138" width="11.77734375" style="11" bestFit="1" customWidth="1"/>
    <col min="16139" max="16141" width="10.21875" style="11" bestFit="1" customWidth="1"/>
    <col min="16142" max="16384" width="8.88671875" style="11"/>
  </cols>
  <sheetData>
    <row r="1" spans="1:33" ht="4.95" customHeight="1" thickBot="1" x14ac:dyDescent="0.25">
      <c r="J1" s="11">
        <v>1900</v>
      </c>
      <c r="U1" s="11" t="s">
        <v>203</v>
      </c>
    </row>
    <row r="2" spans="1:33" ht="14.4" thickTop="1" thickBot="1" x14ac:dyDescent="0.25">
      <c r="B2" s="146" t="s">
        <v>63</v>
      </c>
      <c r="C2" s="21" t="s">
        <v>171</v>
      </c>
      <c r="D2" s="21" t="s">
        <v>64</v>
      </c>
      <c r="E2" s="21" t="s">
        <v>65</v>
      </c>
      <c r="H2" s="12">
        <v>45200</v>
      </c>
      <c r="I2" s="11" t="str">
        <f t="shared" ref="I2:I48" si="0">J2&amp;K2&amp;L2&amp;M2</f>
        <v>1901(明治34)年</v>
      </c>
      <c r="J2" s="11">
        <v>1901</v>
      </c>
      <c r="K2" s="11" t="s">
        <v>126</v>
      </c>
      <c r="L2" s="25" t="s">
        <v>319</v>
      </c>
      <c r="M2" s="11" t="s">
        <v>127</v>
      </c>
      <c r="N2" s="11">
        <v>1</v>
      </c>
      <c r="O2" s="11" t="s">
        <v>128</v>
      </c>
      <c r="P2" s="26" t="str">
        <f>IF(D3="","",DATEVALUE(U2&amp;"/"&amp;D3&amp;"/"&amp;1))</f>
        <v/>
      </c>
      <c r="Q2" s="26" t="s">
        <v>140</v>
      </c>
      <c r="R2" s="26" t="str">
        <f>IF(D6="","",DATEVALUE(U5&amp;"/"&amp;D6&amp;"/"&amp;1))</f>
        <v/>
      </c>
      <c r="S2" s="26" t="s">
        <v>140</v>
      </c>
      <c r="T2" s="26"/>
      <c r="U2" s="11" t="str">
        <f>IF(C3="","",VLOOKUP(C3,I:P,2,FALSE))</f>
        <v/>
      </c>
      <c r="V2" s="11" t="s">
        <v>171</v>
      </c>
      <c r="W2" s="11" t="str">
        <f>IF(D3="","",D3)</f>
        <v/>
      </c>
      <c r="X2" s="11" t="s">
        <v>64</v>
      </c>
      <c r="Y2" s="26" t="str">
        <f>IF(E3="","",E3)</f>
        <v/>
      </c>
      <c r="Z2" s="26" t="s">
        <v>65</v>
      </c>
      <c r="AA2" s="11" t="str">
        <f>IF(C3="","　　　年",DBCS(VLOOKUP(C3,I:L,4,FALSE))&amp;"年")</f>
        <v>　　　年</v>
      </c>
      <c r="AB2" s="11" t="str">
        <f>IF(D3="","　　　月",DBCS(VLOOKUP(D3,N:O,2,FALSE)))</f>
        <v>　　　月</v>
      </c>
      <c r="AC2" s="26" t="str">
        <f>IF(E3="","　　　日",DBCS(VLOOKUP(E3,P:Q,2,FALSE)))</f>
        <v>　　　日</v>
      </c>
      <c r="AD2" s="29" t="str">
        <f>IFERROR(AA2&amp;AB2&amp;AC2,"事業開始年月日の日付が正しくありません。")</f>
        <v>　　　年　　　月　　　日</v>
      </c>
    </row>
    <row r="3" spans="1:33" ht="19.95" customHeight="1" thickTop="1" thickBot="1" x14ac:dyDescent="0.25">
      <c r="B3" s="147"/>
      <c r="C3" s="24"/>
      <c r="D3" s="27"/>
      <c r="E3" s="44"/>
      <c r="H3" s="12">
        <v>45231</v>
      </c>
      <c r="I3" s="11" t="str">
        <f t="shared" si="0"/>
        <v>1902(明治35)年</v>
      </c>
      <c r="J3" s="11">
        <v>1902</v>
      </c>
      <c r="K3" s="11" t="s">
        <v>126</v>
      </c>
      <c r="L3" s="25" t="s">
        <v>320</v>
      </c>
      <c r="M3" s="11" t="s">
        <v>127</v>
      </c>
      <c r="N3" s="11">
        <v>2</v>
      </c>
      <c r="O3" s="11" t="s">
        <v>129</v>
      </c>
      <c r="P3" s="26" t="str">
        <f>IF(P2="","",P2+1)</f>
        <v/>
      </c>
      <c r="Q3" s="26" t="s">
        <v>141</v>
      </c>
      <c r="R3" s="26" t="str">
        <f>IF(R2="","",R2+1)</f>
        <v/>
      </c>
      <c r="S3" s="26" t="s">
        <v>141</v>
      </c>
      <c r="T3" s="26"/>
    </row>
    <row r="4" spans="1:33" ht="19.95" customHeight="1" thickTop="1" thickBot="1" x14ac:dyDescent="0.25">
      <c r="C4" s="148" t="s">
        <v>205</v>
      </c>
      <c r="D4" s="149"/>
      <c r="E4" s="149"/>
      <c r="H4" s="12">
        <v>45261</v>
      </c>
      <c r="I4" s="11" t="str">
        <f t="shared" si="0"/>
        <v>1903(明治36)年</v>
      </c>
      <c r="J4" s="11">
        <v>1903</v>
      </c>
      <c r="K4" s="11" t="s">
        <v>126</v>
      </c>
      <c r="L4" s="25" t="s">
        <v>321</v>
      </c>
      <c r="M4" s="11" t="s">
        <v>127</v>
      </c>
      <c r="N4" s="11">
        <v>3</v>
      </c>
      <c r="O4" s="11" t="s">
        <v>130</v>
      </c>
      <c r="P4" s="26" t="str">
        <f t="shared" ref="P4:P29" si="1">IF(P3="","",P3+1)</f>
        <v/>
      </c>
      <c r="Q4" s="26" t="s">
        <v>142</v>
      </c>
      <c r="R4" s="26" t="str">
        <f>IF(R3="","",R3+1)</f>
        <v/>
      </c>
      <c r="S4" s="26" t="s">
        <v>142</v>
      </c>
      <c r="T4" s="26"/>
      <c r="U4" s="11" t="s">
        <v>201</v>
      </c>
    </row>
    <row r="5" spans="1:33" ht="14.4" customHeight="1" thickTop="1" thickBot="1" x14ac:dyDescent="0.25">
      <c r="B5" s="144" t="s">
        <v>201</v>
      </c>
      <c r="C5" s="21" t="s">
        <v>171</v>
      </c>
      <c r="D5" s="21" t="s">
        <v>64</v>
      </c>
      <c r="E5" s="21" t="s">
        <v>65</v>
      </c>
      <c r="H5" s="12">
        <v>45292</v>
      </c>
      <c r="I5" s="11" t="str">
        <f t="shared" si="0"/>
        <v>1904(明治37)年</v>
      </c>
      <c r="J5" s="11">
        <v>1904</v>
      </c>
      <c r="K5" s="11" t="s">
        <v>126</v>
      </c>
      <c r="L5" s="25" t="s">
        <v>322</v>
      </c>
      <c r="M5" s="11" t="s">
        <v>127</v>
      </c>
      <c r="N5" s="11">
        <v>4</v>
      </c>
      <c r="O5" s="11" t="s">
        <v>131</v>
      </c>
      <c r="P5" s="26" t="str">
        <f>IF(P4="","",P4+1)</f>
        <v/>
      </c>
      <c r="Q5" s="26" t="s">
        <v>143</v>
      </c>
      <c r="R5" s="26" t="str">
        <f>IF(R4="","",R4+1)</f>
        <v/>
      </c>
      <c r="S5" s="26" t="s">
        <v>143</v>
      </c>
      <c r="T5" s="26"/>
      <c r="U5" s="11" t="str">
        <f>IF(C6="","",VLOOKUP(C6,I:P,2,FALSE))</f>
        <v/>
      </c>
      <c r="V5" s="11" t="s">
        <v>171</v>
      </c>
      <c r="W5" s="11" t="str">
        <f>IF(D6="","",D6)</f>
        <v/>
      </c>
      <c r="X5" s="11" t="s">
        <v>64</v>
      </c>
      <c r="Y5" s="26" t="str">
        <f>IF(E6="","",E6)</f>
        <v/>
      </c>
      <c r="Z5" s="26" t="s">
        <v>65</v>
      </c>
      <c r="AA5" s="11" t="str">
        <f>IF(C6="","　　　年",DBCS(VLOOKUP(C6,I:L,4,FALSE))&amp;"年")</f>
        <v>　　　年</v>
      </c>
      <c r="AB5" s="11" t="str">
        <f>IF(D6="","　　　月",DBCS(VLOOKUP(D6,N:O,2,FALSE)))</f>
        <v>　　　月</v>
      </c>
      <c r="AC5" s="26" t="str">
        <f>IF(E6="","　　　日",DBCS(VLOOKUP(E6,R:S,2,FALSE)))</f>
        <v>　　　日</v>
      </c>
      <c r="AD5" s="29" t="str">
        <f>IFERROR(AA5&amp;AB5&amp;AC5,"申請日の日付が正しくありません。")</f>
        <v>　　　年　　　月　　　日</v>
      </c>
    </row>
    <row r="6" spans="1:33" ht="19.95" customHeight="1" thickTop="1" thickBot="1" x14ac:dyDescent="0.25">
      <c r="B6" s="145"/>
      <c r="C6" s="24"/>
      <c r="D6" s="27"/>
      <c r="E6" s="44"/>
      <c r="H6" s="12">
        <v>45323</v>
      </c>
      <c r="I6" s="11" t="str">
        <f t="shared" si="0"/>
        <v>1905(明治38)年</v>
      </c>
      <c r="J6" s="11">
        <v>1905</v>
      </c>
      <c r="K6" s="11" t="s">
        <v>126</v>
      </c>
      <c r="L6" s="25" t="s">
        <v>323</v>
      </c>
      <c r="M6" s="11" t="s">
        <v>127</v>
      </c>
      <c r="N6" s="11">
        <v>5</v>
      </c>
      <c r="O6" s="11" t="s">
        <v>132</v>
      </c>
      <c r="P6" s="26" t="str">
        <f t="shared" si="1"/>
        <v/>
      </c>
      <c r="Q6" s="26" t="s">
        <v>144</v>
      </c>
      <c r="R6" s="26" t="str">
        <f t="shared" ref="R6:R29" si="2">IF(R5="","",R5+1)</f>
        <v/>
      </c>
      <c r="S6" s="26" t="s">
        <v>144</v>
      </c>
      <c r="T6" s="26"/>
    </row>
    <row r="7" spans="1:33" ht="19.95" customHeight="1" thickTop="1" x14ac:dyDescent="0.2">
      <c r="H7" s="12">
        <v>45352</v>
      </c>
      <c r="I7" s="11" t="str">
        <f t="shared" si="0"/>
        <v>1906(明治39)年</v>
      </c>
      <c r="J7" s="11">
        <v>1906</v>
      </c>
      <c r="K7" s="11" t="s">
        <v>126</v>
      </c>
      <c r="L7" s="25" t="s">
        <v>324</v>
      </c>
      <c r="M7" s="11" t="s">
        <v>127</v>
      </c>
      <c r="N7" s="11">
        <v>6</v>
      </c>
      <c r="O7" s="11" t="s">
        <v>133</v>
      </c>
      <c r="P7" s="26" t="str">
        <f t="shared" si="1"/>
        <v/>
      </c>
      <c r="Q7" s="26" t="s">
        <v>145</v>
      </c>
      <c r="R7" s="26" t="str">
        <f t="shared" si="2"/>
        <v/>
      </c>
      <c r="S7" s="26" t="s">
        <v>145</v>
      </c>
      <c r="T7" s="26"/>
    </row>
    <row r="8" spans="1:33" ht="19.95" customHeight="1" x14ac:dyDescent="0.2">
      <c r="B8" s="13" t="s">
        <v>208</v>
      </c>
      <c r="C8" s="13" t="s">
        <v>54</v>
      </c>
      <c r="D8" s="152"/>
      <c r="E8" s="153"/>
      <c r="H8" s="12">
        <v>45383</v>
      </c>
      <c r="I8" s="11" t="str">
        <f t="shared" si="0"/>
        <v>1907(明治40)年</v>
      </c>
      <c r="J8" s="11">
        <v>1907</v>
      </c>
      <c r="K8" s="11" t="s">
        <v>126</v>
      </c>
      <c r="L8" s="25" t="s">
        <v>325</v>
      </c>
      <c r="M8" s="11" t="s">
        <v>127</v>
      </c>
      <c r="N8" s="11">
        <v>7</v>
      </c>
      <c r="O8" s="11" t="s">
        <v>134</v>
      </c>
      <c r="P8" s="26" t="str">
        <f>IF(P7="","",P7+1)</f>
        <v/>
      </c>
      <c r="Q8" s="26" t="s">
        <v>146</v>
      </c>
      <c r="R8" s="26" t="str">
        <f>IF(R7="","",R7+1)</f>
        <v/>
      </c>
      <c r="S8" s="26" t="s">
        <v>146</v>
      </c>
      <c r="T8" s="26"/>
    </row>
    <row r="9" spans="1:33" ht="19.95" customHeight="1" x14ac:dyDescent="0.2">
      <c r="C9" s="13" t="s">
        <v>55</v>
      </c>
      <c r="D9" s="152"/>
      <c r="E9" s="153"/>
      <c r="H9" s="12">
        <v>45413</v>
      </c>
      <c r="I9" s="11" t="str">
        <f t="shared" si="0"/>
        <v>1908(明治41)年</v>
      </c>
      <c r="J9" s="11">
        <v>1908</v>
      </c>
      <c r="K9" s="11" t="s">
        <v>126</v>
      </c>
      <c r="L9" s="25" t="s">
        <v>326</v>
      </c>
      <c r="M9" s="11" t="s">
        <v>127</v>
      </c>
      <c r="N9" s="11">
        <v>8</v>
      </c>
      <c r="O9" s="11" t="s">
        <v>135</v>
      </c>
      <c r="P9" s="26" t="str">
        <f t="shared" si="1"/>
        <v/>
      </c>
      <c r="Q9" s="26" t="s">
        <v>147</v>
      </c>
      <c r="R9" s="26" t="str">
        <f t="shared" si="2"/>
        <v/>
      </c>
      <c r="S9" s="26" t="s">
        <v>147</v>
      </c>
      <c r="T9" s="26"/>
    </row>
    <row r="10" spans="1:33" ht="19.95" customHeight="1" x14ac:dyDescent="0.2">
      <c r="A10" s="112" t="s">
        <v>263</v>
      </c>
      <c r="B10" s="112"/>
      <c r="C10" s="13" t="s">
        <v>56</v>
      </c>
      <c r="D10" s="152"/>
      <c r="E10" s="153"/>
      <c r="H10" s="12">
        <v>45444</v>
      </c>
      <c r="I10" s="11" t="str">
        <f t="shared" si="0"/>
        <v>1909(明治42)年</v>
      </c>
      <c r="J10" s="11">
        <v>1909</v>
      </c>
      <c r="K10" s="11" t="s">
        <v>126</v>
      </c>
      <c r="L10" s="25" t="s">
        <v>327</v>
      </c>
      <c r="M10" s="11" t="s">
        <v>127</v>
      </c>
      <c r="N10" s="11">
        <v>9</v>
      </c>
      <c r="O10" s="11" t="s">
        <v>136</v>
      </c>
      <c r="P10" s="26" t="str">
        <f t="shared" si="1"/>
        <v/>
      </c>
      <c r="Q10" s="26" t="s">
        <v>148</v>
      </c>
      <c r="R10" s="26" t="str">
        <f t="shared" si="2"/>
        <v/>
      </c>
      <c r="S10" s="26" t="s">
        <v>148</v>
      </c>
      <c r="T10" s="26"/>
    </row>
    <row r="11" spans="1:33" ht="19.95" customHeight="1" x14ac:dyDescent="0.2">
      <c r="A11" s="113" t="s">
        <v>264</v>
      </c>
      <c r="B11" s="113"/>
      <c r="C11" s="13" t="s">
        <v>57</v>
      </c>
      <c r="D11" s="154"/>
      <c r="E11" s="155"/>
      <c r="H11" s="12">
        <v>45474</v>
      </c>
      <c r="I11" s="11" t="str">
        <f t="shared" si="0"/>
        <v>1910(明治43)年</v>
      </c>
      <c r="J11" s="11">
        <v>1910</v>
      </c>
      <c r="K11" s="11" t="s">
        <v>126</v>
      </c>
      <c r="L11" s="25" t="s">
        <v>328</v>
      </c>
      <c r="M11" s="11" t="s">
        <v>127</v>
      </c>
      <c r="N11" s="11">
        <v>10</v>
      </c>
      <c r="O11" s="11" t="s">
        <v>137</v>
      </c>
      <c r="P11" s="26" t="str">
        <f t="shared" si="1"/>
        <v/>
      </c>
      <c r="Q11" s="26" t="s">
        <v>149</v>
      </c>
      <c r="R11" s="26" t="str">
        <f t="shared" si="2"/>
        <v/>
      </c>
      <c r="S11" s="26" t="s">
        <v>149</v>
      </c>
      <c r="T11" s="26"/>
    </row>
    <row r="12" spans="1:33" ht="19.95" customHeight="1" x14ac:dyDescent="0.2">
      <c r="C12" s="13" t="s">
        <v>209</v>
      </c>
      <c r="D12" s="152"/>
      <c r="E12" s="156"/>
      <c r="H12" s="12">
        <v>45505</v>
      </c>
      <c r="I12" s="11" t="str">
        <f t="shared" si="0"/>
        <v>1911(明治44)年</v>
      </c>
      <c r="J12" s="11">
        <v>1911</v>
      </c>
      <c r="K12" s="11" t="s">
        <v>126</v>
      </c>
      <c r="L12" s="25" t="s">
        <v>318</v>
      </c>
      <c r="M12" s="11" t="s">
        <v>127</v>
      </c>
      <c r="N12" s="11">
        <v>11</v>
      </c>
      <c r="O12" s="11" t="s">
        <v>138</v>
      </c>
      <c r="P12" s="26" t="str">
        <f t="shared" si="1"/>
        <v/>
      </c>
      <c r="Q12" s="26" t="s">
        <v>150</v>
      </c>
      <c r="R12" s="26" t="str">
        <f t="shared" si="2"/>
        <v/>
      </c>
      <c r="S12" s="26" t="s">
        <v>150</v>
      </c>
      <c r="T12" s="26"/>
    </row>
    <row r="13" spans="1:33" ht="19.95" customHeight="1" x14ac:dyDescent="0.2">
      <c r="C13" s="13" t="s">
        <v>210</v>
      </c>
      <c r="D13" s="154"/>
      <c r="E13" s="157"/>
      <c r="H13" s="12">
        <v>45536</v>
      </c>
      <c r="I13" s="11" t="str">
        <f t="shared" si="0"/>
        <v>1912(大正元)年</v>
      </c>
      <c r="J13" s="11">
        <v>1912</v>
      </c>
      <c r="K13" s="11" t="s">
        <v>126</v>
      </c>
      <c r="L13" s="25" t="s">
        <v>317</v>
      </c>
      <c r="M13" s="11" t="s">
        <v>127</v>
      </c>
      <c r="N13" s="11">
        <v>12</v>
      </c>
      <c r="O13" s="11" t="s">
        <v>139</v>
      </c>
      <c r="P13" s="26" t="str">
        <f t="shared" si="1"/>
        <v/>
      </c>
      <c r="Q13" s="26" t="s">
        <v>151</v>
      </c>
      <c r="R13" s="26" t="str">
        <f t="shared" si="2"/>
        <v/>
      </c>
      <c r="S13" s="26" t="s">
        <v>151</v>
      </c>
      <c r="T13" s="26"/>
    </row>
    <row r="14" spans="1:33" ht="19.95" customHeight="1" thickBot="1" x14ac:dyDescent="0.25">
      <c r="C14" s="13"/>
      <c r="H14" s="12">
        <v>45566</v>
      </c>
      <c r="I14" s="11" t="str">
        <f t="shared" si="0"/>
        <v>1913(大正2)年</v>
      </c>
      <c r="J14" s="11">
        <v>1913</v>
      </c>
      <c r="K14" s="11" t="s">
        <v>126</v>
      </c>
      <c r="L14" s="25" t="s">
        <v>306</v>
      </c>
      <c r="M14" s="11" t="s">
        <v>127</v>
      </c>
      <c r="P14" s="26" t="str">
        <f t="shared" si="1"/>
        <v/>
      </c>
      <c r="Q14" s="26" t="s">
        <v>152</v>
      </c>
      <c r="R14" s="26" t="str">
        <f t="shared" si="2"/>
        <v/>
      </c>
      <c r="S14" s="26" t="s">
        <v>152</v>
      </c>
      <c r="T14" s="26"/>
    </row>
    <row r="15" spans="1:33" ht="19.95" customHeight="1" thickTop="1" thickBot="1" x14ac:dyDescent="0.25">
      <c r="B15" s="23" t="s">
        <v>62</v>
      </c>
      <c r="C15" s="28"/>
      <c r="H15" s="12">
        <v>45597</v>
      </c>
      <c r="I15" s="11" t="str">
        <f t="shared" si="0"/>
        <v>1914(大正3)年</v>
      </c>
      <c r="J15" s="11">
        <v>1914</v>
      </c>
      <c r="K15" s="11" t="s">
        <v>126</v>
      </c>
      <c r="L15" s="25" t="s">
        <v>307</v>
      </c>
      <c r="M15" s="11" t="s">
        <v>127</v>
      </c>
      <c r="P15" s="26" t="str">
        <f t="shared" si="1"/>
        <v/>
      </c>
      <c r="Q15" s="26" t="s">
        <v>153</v>
      </c>
      <c r="R15" s="26" t="str">
        <f t="shared" si="2"/>
        <v/>
      </c>
      <c r="S15" s="26" t="s">
        <v>153</v>
      </c>
      <c r="T15" s="26"/>
    </row>
    <row r="16" spans="1:33" ht="19.95" customHeight="1" thickTop="1" x14ac:dyDescent="0.2">
      <c r="B16" s="23"/>
      <c r="C16" s="23"/>
      <c r="H16" s="12">
        <v>45627</v>
      </c>
      <c r="I16" s="11" t="str">
        <f t="shared" si="0"/>
        <v>1915(大正4)年</v>
      </c>
      <c r="J16" s="11">
        <v>1915</v>
      </c>
      <c r="K16" s="11" t="s">
        <v>126</v>
      </c>
      <c r="L16" s="25" t="s">
        <v>308</v>
      </c>
      <c r="M16" s="11" t="s">
        <v>127</v>
      </c>
      <c r="P16" s="26" t="str">
        <f>IF(P15="","",P15+1)</f>
        <v/>
      </c>
      <c r="Q16" s="26" t="s">
        <v>154</v>
      </c>
      <c r="R16" s="26" t="str">
        <f>IF(R15="","",R15+1)</f>
        <v/>
      </c>
      <c r="S16" s="26" t="s">
        <v>154</v>
      </c>
      <c r="T16" s="26"/>
    </row>
    <row r="17" spans="1:20" ht="25.05" customHeight="1" x14ac:dyDescent="0.2">
      <c r="A17" s="3" t="s">
        <v>216</v>
      </c>
      <c r="B17" s="3"/>
      <c r="C17" s="14"/>
      <c r="D17" s="14"/>
      <c r="E17" s="53"/>
      <c r="H17" s="12">
        <v>45658</v>
      </c>
      <c r="I17" s="11" t="str">
        <f t="shared" si="0"/>
        <v>1916(大正5)年</v>
      </c>
      <c r="J17" s="11">
        <v>1916</v>
      </c>
      <c r="K17" s="11" t="s">
        <v>126</v>
      </c>
      <c r="L17" s="25" t="s">
        <v>309</v>
      </c>
      <c r="M17" s="11" t="s">
        <v>127</v>
      </c>
      <c r="P17" s="26" t="str">
        <f t="shared" si="1"/>
        <v/>
      </c>
      <c r="Q17" s="26" t="s">
        <v>155</v>
      </c>
      <c r="R17" s="26" t="str">
        <f t="shared" si="2"/>
        <v/>
      </c>
      <c r="S17" s="26" t="s">
        <v>155</v>
      </c>
      <c r="T17" s="26"/>
    </row>
    <row r="18" spans="1:20" ht="25.05" customHeight="1" x14ac:dyDescent="0.2">
      <c r="A18" s="150" t="s">
        <v>213</v>
      </c>
      <c r="B18" s="151"/>
      <c r="C18" s="7" t="s">
        <v>58</v>
      </c>
      <c r="D18" s="7" t="s">
        <v>59</v>
      </c>
      <c r="E18" s="10"/>
      <c r="H18" s="12">
        <v>45689</v>
      </c>
      <c r="I18" s="11" t="str">
        <f t="shared" si="0"/>
        <v>1917(大正6)年</v>
      </c>
      <c r="J18" s="11">
        <v>1917</v>
      </c>
      <c r="K18" s="11" t="s">
        <v>126</v>
      </c>
      <c r="L18" s="25" t="s">
        <v>310</v>
      </c>
      <c r="M18" s="11" t="s">
        <v>127</v>
      </c>
      <c r="P18" s="26" t="str">
        <f t="shared" si="1"/>
        <v/>
      </c>
      <c r="Q18" s="26" t="s">
        <v>156</v>
      </c>
      <c r="R18" s="26" t="str">
        <f t="shared" si="2"/>
        <v/>
      </c>
      <c r="S18" s="26" t="s">
        <v>156</v>
      </c>
      <c r="T18" s="26"/>
    </row>
    <row r="19" spans="1:20" ht="25.05" customHeight="1" x14ac:dyDescent="0.2">
      <c r="A19" s="4">
        <v>1</v>
      </c>
      <c r="B19" s="8" t="str">
        <f>IF($C$15="","",EDATE($C$15,-12))</f>
        <v/>
      </c>
      <c r="C19" s="5"/>
      <c r="D19" s="5"/>
      <c r="E19" s="15"/>
      <c r="H19" s="12">
        <v>45717</v>
      </c>
      <c r="I19" s="11" t="str">
        <f t="shared" si="0"/>
        <v>1918(大正7)年</v>
      </c>
      <c r="J19" s="11">
        <v>1918</v>
      </c>
      <c r="K19" s="11" t="s">
        <v>126</v>
      </c>
      <c r="L19" s="25" t="s">
        <v>311</v>
      </c>
      <c r="M19" s="11" t="s">
        <v>127</v>
      </c>
      <c r="P19" s="26" t="str">
        <f t="shared" si="1"/>
        <v/>
      </c>
      <c r="Q19" s="26" t="s">
        <v>157</v>
      </c>
      <c r="R19" s="26" t="str">
        <f t="shared" si="2"/>
        <v/>
      </c>
      <c r="S19" s="26" t="s">
        <v>157</v>
      </c>
      <c r="T19" s="26"/>
    </row>
    <row r="20" spans="1:20" ht="25.05" customHeight="1" x14ac:dyDescent="0.2">
      <c r="A20" s="4">
        <v>2</v>
      </c>
      <c r="B20" s="8" t="str">
        <f>IF($C$15="","",EDATE($C$15,-11))</f>
        <v/>
      </c>
      <c r="C20" s="5"/>
      <c r="D20" s="5"/>
      <c r="E20" s="15"/>
      <c r="H20" s="12">
        <v>45748</v>
      </c>
      <c r="I20" s="11" t="str">
        <f t="shared" si="0"/>
        <v>1919(大正8)年</v>
      </c>
      <c r="J20" s="11">
        <v>1919</v>
      </c>
      <c r="K20" s="11" t="s">
        <v>126</v>
      </c>
      <c r="L20" s="25" t="s">
        <v>312</v>
      </c>
      <c r="M20" s="11" t="s">
        <v>127</v>
      </c>
      <c r="P20" s="26" t="str">
        <f t="shared" si="1"/>
        <v/>
      </c>
      <c r="Q20" s="26" t="s">
        <v>158</v>
      </c>
      <c r="R20" s="26" t="str">
        <f t="shared" si="2"/>
        <v/>
      </c>
      <c r="S20" s="26" t="s">
        <v>158</v>
      </c>
      <c r="T20" s="26"/>
    </row>
    <row r="21" spans="1:20" ht="25.05" customHeight="1" x14ac:dyDescent="0.2">
      <c r="A21" s="4">
        <v>3</v>
      </c>
      <c r="B21" s="8" t="str">
        <f>IF($C$15="","",EDATE($C$15,-10))</f>
        <v/>
      </c>
      <c r="C21" s="5"/>
      <c r="D21" s="5"/>
      <c r="E21" s="15"/>
      <c r="H21" s="12">
        <v>45778</v>
      </c>
      <c r="I21" s="11" t="str">
        <f t="shared" si="0"/>
        <v>1920(大正9)年</v>
      </c>
      <c r="J21" s="11">
        <v>1920</v>
      </c>
      <c r="K21" s="11" t="s">
        <v>126</v>
      </c>
      <c r="L21" s="25" t="s">
        <v>313</v>
      </c>
      <c r="M21" s="11" t="s">
        <v>127</v>
      </c>
      <c r="P21" s="26" t="str">
        <f t="shared" si="1"/>
        <v/>
      </c>
      <c r="Q21" s="26" t="s">
        <v>159</v>
      </c>
      <c r="R21" s="26" t="str">
        <f t="shared" si="2"/>
        <v/>
      </c>
      <c r="S21" s="26" t="s">
        <v>159</v>
      </c>
      <c r="T21" s="26"/>
    </row>
    <row r="22" spans="1:20" ht="25.05" customHeight="1" x14ac:dyDescent="0.2">
      <c r="A22" s="4">
        <v>4</v>
      </c>
      <c r="B22" s="8" t="str">
        <f>IF($C$15="","",EDATE($C$15,-9))</f>
        <v/>
      </c>
      <c r="C22" s="5"/>
      <c r="D22" s="5"/>
      <c r="E22" s="15"/>
      <c r="H22" s="12">
        <v>45809</v>
      </c>
      <c r="I22" s="11" t="str">
        <f t="shared" si="0"/>
        <v>1921(大正10)年</v>
      </c>
      <c r="J22" s="11">
        <v>1921</v>
      </c>
      <c r="K22" s="11" t="s">
        <v>126</v>
      </c>
      <c r="L22" s="25" t="s">
        <v>314</v>
      </c>
      <c r="M22" s="11" t="s">
        <v>127</v>
      </c>
      <c r="P22" s="26" t="str">
        <f t="shared" si="1"/>
        <v/>
      </c>
      <c r="Q22" s="26" t="s">
        <v>160</v>
      </c>
      <c r="R22" s="26" t="str">
        <f t="shared" si="2"/>
        <v/>
      </c>
      <c r="S22" s="26" t="s">
        <v>160</v>
      </c>
      <c r="T22" s="26"/>
    </row>
    <row r="23" spans="1:20" ht="25.05" customHeight="1" x14ac:dyDescent="0.2">
      <c r="A23" s="4">
        <v>5</v>
      </c>
      <c r="B23" s="8" t="str">
        <f>IF($C$15="","",EDATE($C$15,-8))</f>
        <v/>
      </c>
      <c r="C23" s="5"/>
      <c r="D23" s="5"/>
      <c r="E23" s="15"/>
      <c r="H23" s="12">
        <v>45839</v>
      </c>
      <c r="I23" s="11" t="str">
        <f t="shared" si="0"/>
        <v>1922(大正11)年</v>
      </c>
      <c r="J23" s="11">
        <v>1922</v>
      </c>
      <c r="K23" s="11" t="s">
        <v>126</v>
      </c>
      <c r="L23" s="25" t="s">
        <v>315</v>
      </c>
      <c r="M23" s="11" t="s">
        <v>127</v>
      </c>
      <c r="P23" s="26" t="str">
        <f t="shared" si="1"/>
        <v/>
      </c>
      <c r="Q23" s="26" t="s">
        <v>161</v>
      </c>
      <c r="R23" s="26" t="str">
        <f t="shared" si="2"/>
        <v/>
      </c>
      <c r="S23" s="26" t="s">
        <v>161</v>
      </c>
      <c r="T23" s="26"/>
    </row>
    <row r="24" spans="1:20" ht="25.05" customHeight="1" x14ac:dyDescent="0.2">
      <c r="A24" s="4">
        <v>6</v>
      </c>
      <c r="B24" s="8" t="str">
        <f>IF($C$15="","",EDATE($C$15,-7))</f>
        <v/>
      </c>
      <c r="C24" s="5"/>
      <c r="D24" s="5"/>
      <c r="E24" s="15"/>
      <c r="H24" s="12">
        <v>45870</v>
      </c>
      <c r="I24" s="11" t="str">
        <f t="shared" si="0"/>
        <v>1923(大正12)年</v>
      </c>
      <c r="J24" s="11">
        <v>1923</v>
      </c>
      <c r="K24" s="11" t="s">
        <v>126</v>
      </c>
      <c r="L24" s="25" t="s">
        <v>316</v>
      </c>
      <c r="M24" s="11" t="s">
        <v>127</v>
      </c>
      <c r="P24" s="26" t="str">
        <f t="shared" si="1"/>
        <v/>
      </c>
      <c r="Q24" s="26" t="s">
        <v>162</v>
      </c>
      <c r="R24" s="26" t="str">
        <f t="shared" si="2"/>
        <v/>
      </c>
      <c r="S24" s="26" t="s">
        <v>162</v>
      </c>
      <c r="T24" s="26"/>
    </row>
    <row r="25" spans="1:20" ht="25.05" customHeight="1" x14ac:dyDescent="0.2">
      <c r="A25" s="4">
        <v>7</v>
      </c>
      <c r="B25" s="8" t="str">
        <f>IF($C$15="","",EDATE($C$15,-6))</f>
        <v/>
      </c>
      <c r="C25" s="5"/>
      <c r="D25" s="5"/>
      <c r="E25" s="15"/>
      <c r="H25" s="12">
        <v>45901</v>
      </c>
      <c r="I25" s="11" t="str">
        <f t="shared" si="0"/>
        <v>1924(大正13)年</v>
      </c>
      <c r="J25" s="11">
        <v>1924</v>
      </c>
      <c r="K25" s="11" t="s">
        <v>126</v>
      </c>
      <c r="L25" s="25" t="s">
        <v>305</v>
      </c>
      <c r="M25" s="11" t="s">
        <v>127</v>
      </c>
      <c r="P25" s="26" t="str">
        <f t="shared" si="1"/>
        <v/>
      </c>
      <c r="Q25" s="26" t="s">
        <v>163</v>
      </c>
      <c r="R25" s="26" t="str">
        <f t="shared" si="2"/>
        <v/>
      </c>
      <c r="S25" s="26" t="s">
        <v>163</v>
      </c>
      <c r="T25" s="26"/>
    </row>
    <row r="26" spans="1:20" ht="25.05" customHeight="1" x14ac:dyDescent="0.2">
      <c r="A26" s="4">
        <v>8</v>
      </c>
      <c r="B26" s="8" t="str">
        <f>IF($C$15="","",EDATE($C$15,-5))</f>
        <v/>
      </c>
      <c r="C26" s="5"/>
      <c r="D26" s="5"/>
      <c r="E26" s="15"/>
      <c r="H26" s="12">
        <v>45931</v>
      </c>
      <c r="I26" s="11" t="str">
        <f t="shared" si="0"/>
        <v>1925(大正14)年</v>
      </c>
      <c r="J26" s="11">
        <v>1925</v>
      </c>
      <c r="K26" s="11" t="s">
        <v>126</v>
      </c>
      <c r="L26" s="25" t="s">
        <v>304</v>
      </c>
      <c r="M26" s="11" t="s">
        <v>127</v>
      </c>
      <c r="P26" s="26" t="str">
        <f t="shared" si="1"/>
        <v/>
      </c>
      <c r="Q26" s="26" t="s">
        <v>164</v>
      </c>
      <c r="R26" s="26" t="str">
        <f t="shared" si="2"/>
        <v/>
      </c>
      <c r="S26" s="26" t="s">
        <v>164</v>
      </c>
      <c r="T26" s="26"/>
    </row>
    <row r="27" spans="1:20" ht="25.05" customHeight="1" x14ac:dyDescent="0.2">
      <c r="A27" s="4">
        <v>9</v>
      </c>
      <c r="B27" s="8" t="str">
        <f>IF($C$15="","",EDATE($C$15,-4))</f>
        <v/>
      </c>
      <c r="C27" s="5"/>
      <c r="D27" s="5"/>
      <c r="E27" s="15"/>
      <c r="H27" s="12">
        <v>45962</v>
      </c>
      <c r="I27" s="11" t="str">
        <f t="shared" si="0"/>
        <v>1926(昭和元)年</v>
      </c>
      <c r="J27" s="11">
        <v>1926</v>
      </c>
      <c r="K27" s="11" t="s">
        <v>126</v>
      </c>
      <c r="L27" s="25" t="s">
        <v>303</v>
      </c>
      <c r="M27" s="11" t="s">
        <v>127</v>
      </c>
      <c r="P27" s="26" t="str">
        <f t="shared" si="1"/>
        <v/>
      </c>
      <c r="Q27" s="26" t="s">
        <v>165</v>
      </c>
      <c r="R27" s="26" t="str">
        <f t="shared" si="2"/>
        <v/>
      </c>
      <c r="S27" s="26" t="s">
        <v>165</v>
      </c>
      <c r="T27" s="26"/>
    </row>
    <row r="28" spans="1:20" ht="25.05" customHeight="1" x14ac:dyDescent="0.2">
      <c r="A28" s="4">
        <v>10</v>
      </c>
      <c r="B28" s="8" t="str">
        <f>IF($C$15="","",EDATE($C$15,-3))</f>
        <v/>
      </c>
      <c r="C28" s="5"/>
      <c r="D28" s="5"/>
      <c r="E28" s="15"/>
      <c r="H28" s="12">
        <v>45992</v>
      </c>
      <c r="I28" s="11" t="str">
        <f t="shared" si="0"/>
        <v>1927(昭和2)年</v>
      </c>
      <c r="J28" s="11">
        <v>1927</v>
      </c>
      <c r="K28" s="11" t="s">
        <v>126</v>
      </c>
      <c r="L28" s="25" t="s">
        <v>280</v>
      </c>
      <c r="M28" s="11" t="s">
        <v>127</v>
      </c>
      <c r="P28" s="26" t="str">
        <f t="shared" si="1"/>
        <v/>
      </c>
      <c r="Q28" s="26" t="s">
        <v>166</v>
      </c>
      <c r="R28" s="26" t="str">
        <f t="shared" si="2"/>
        <v/>
      </c>
      <c r="S28" s="26" t="s">
        <v>166</v>
      </c>
      <c r="T28" s="26"/>
    </row>
    <row r="29" spans="1:20" ht="25.05" customHeight="1" x14ac:dyDescent="0.2">
      <c r="A29" s="4">
        <v>11</v>
      </c>
      <c r="B29" s="8" t="str">
        <f>IF($C$15="","",EDATE($C$15,-2))</f>
        <v/>
      </c>
      <c r="C29" s="5"/>
      <c r="D29" s="5"/>
      <c r="E29" s="15"/>
      <c r="H29" s="12">
        <v>46023</v>
      </c>
      <c r="I29" s="11" t="str">
        <f t="shared" si="0"/>
        <v>1928(昭和3)年</v>
      </c>
      <c r="J29" s="11">
        <v>1928</v>
      </c>
      <c r="K29" s="11" t="s">
        <v>126</v>
      </c>
      <c r="L29" s="25" t="s">
        <v>281</v>
      </c>
      <c r="M29" s="11" t="s">
        <v>127</v>
      </c>
      <c r="P29" s="26" t="str">
        <f t="shared" si="1"/>
        <v/>
      </c>
      <c r="Q29" s="26" t="s">
        <v>167</v>
      </c>
      <c r="R29" s="26" t="str">
        <f t="shared" si="2"/>
        <v/>
      </c>
      <c r="S29" s="26" t="s">
        <v>167</v>
      </c>
      <c r="T29" s="26"/>
    </row>
    <row r="30" spans="1:20" ht="25.05" customHeight="1" x14ac:dyDescent="0.2">
      <c r="A30" s="4">
        <v>12</v>
      </c>
      <c r="B30" s="8" t="str">
        <f>IF($C$15="","",EDATE($C$15,-1))</f>
        <v/>
      </c>
      <c r="C30" s="5"/>
      <c r="D30" s="5"/>
      <c r="E30" s="15"/>
      <c r="H30" s="12">
        <v>46054</v>
      </c>
      <c r="I30" s="11" t="str">
        <f t="shared" si="0"/>
        <v>1929(昭和4)年</v>
      </c>
      <c r="J30" s="11">
        <v>1929</v>
      </c>
      <c r="K30" s="11" t="s">
        <v>126</v>
      </c>
      <c r="L30" s="25" t="s">
        <v>282</v>
      </c>
      <c r="M30" s="11" t="s">
        <v>127</v>
      </c>
      <c r="P30" s="26" t="str">
        <f>IF(P2="","",IF(OR(P29="",EOMONTH(P2,0)=P29),"",P29+1))</f>
        <v/>
      </c>
      <c r="Q30" s="26" t="s">
        <v>168</v>
      </c>
      <c r="R30" s="26" t="str">
        <f>IF(R2="","",IF(OR(R29="",EOMONTH(R2,0)=R29),"",R29+1))</f>
        <v/>
      </c>
      <c r="S30" s="26" t="s">
        <v>168</v>
      </c>
      <c r="T30" s="26"/>
    </row>
    <row r="31" spans="1:20" ht="25.05" customHeight="1" x14ac:dyDescent="0.2">
      <c r="A31" s="22">
        <v>13</v>
      </c>
      <c r="B31" s="8" t="str">
        <f>IF($C$15="","",EDATE($C$15,0))</f>
        <v/>
      </c>
      <c r="C31" s="5"/>
      <c r="D31" s="5"/>
      <c r="E31" s="15"/>
      <c r="H31" s="12">
        <v>46082</v>
      </c>
      <c r="I31" s="11" t="str">
        <f t="shared" si="0"/>
        <v>1930(昭和5)年</v>
      </c>
      <c r="J31" s="11">
        <v>1930</v>
      </c>
      <c r="K31" s="11" t="s">
        <v>126</v>
      </c>
      <c r="L31" s="25" t="s">
        <v>283</v>
      </c>
      <c r="M31" s="11" t="s">
        <v>127</v>
      </c>
      <c r="P31" s="26" t="str">
        <f>IF(P2="","",IF(OR(P30="",EOMONTH(P2,0)=P30),"",P30+1))</f>
        <v/>
      </c>
      <c r="Q31" s="26" t="s">
        <v>169</v>
      </c>
      <c r="R31" s="26" t="str">
        <f>IF(R2="","",IF(OR(R30="",EOMONTH(R2,0)=R30),"",R30+1))</f>
        <v/>
      </c>
      <c r="S31" s="26" t="s">
        <v>169</v>
      </c>
      <c r="T31" s="26"/>
    </row>
    <row r="32" spans="1:20" ht="25.05" customHeight="1" x14ac:dyDescent="0.2">
      <c r="A32" s="6">
        <v>14</v>
      </c>
      <c r="B32" s="8" t="str">
        <f>IF($C$15="","",EDATE($C$15,1))</f>
        <v/>
      </c>
      <c r="C32" s="5"/>
      <c r="D32" s="9" t="s">
        <v>60</v>
      </c>
      <c r="E32" s="15"/>
      <c r="H32" s="12">
        <v>46113</v>
      </c>
      <c r="I32" s="11" t="str">
        <f t="shared" si="0"/>
        <v>1931(昭和6)年</v>
      </c>
      <c r="J32" s="11">
        <v>1931</v>
      </c>
      <c r="K32" s="11" t="s">
        <v>126</v>
      </c>
      <c r="L32" s="25" t="s">
        <v>284</v>
      </c>
      <c r="M32" s="11" t="s">
        <v>127</v>
      </c>
      <c r="P32" s="26" t="str">
        <f>IF(P2="","",IF(OR(P31="",EOMONTH(P2,0)=P31),"",P31+1))</f>
        <v/>
      </c>
      <c r="Q32" s="26" t="s">
        <v>170</v>
      </c>
      <c r="R32" s="26" t="str">
        <f>IF(R2="","",IF(OR(R31="",EOMONTH(R2,0)=R31),"",R31+1))</f>
        <v/>
      </c>
      <c r="S32" s="26" t="s">
        <v>170</v>
      </c>
      <c r="T32" s="26"/>
    </row>
    <row r="33" spans="1:20" ht="25.05" customHeight="1" x14ac:dyDescent="0.2">
      <c r="A33" s="4">
        <v>15</v>
      </c>
      <c r="B33" s="8" t="str">
        <f>IF($C$15="","",EDATE($C$15,2))</f>
        <v/>
      </c>
      <c r="C33" s="5"/>
      <c r="D33" s="5" t="s">
        <v>60</v>
      </c>
      <c r="E33" s="15"/>
      <c r="H33" s="12">
        <v>46143</v>
      </c>
      <c r="I33" s="11" t="str">
        <f t="shared" si="0"/>
        <v>1932(昭和7)年</v>
      </c>
      <c r="J33" s="11">
        <v>1932</v>
      </c>
      <c r="K33" s="11" t="s">
        <v>126</v>
      </c>
      <c r="L33" s="25" t="s">
        <v>285</v>
      </c>
      <c r="M33" s="11" t="s">
        <v>127</v>
      </c>
      <c r="Q33" s="26"/>
      <c r="S33" s="26"/>
      <c r="T33" s="26"/>
    </row>
    <row r="34" spans="1:20" ht="25.05" customHeight="1" x14ac:dyDescent="0.2">
      <c r="H34" s="12">
        <v>46174</v>
      </c>
      <c r="I34" s="11" t="str">
        <f t="shared" si="0"/>
        <v>1933(昭和8)年</v>
      </c>
      <c r="J34" s="11">
        <v>1933</v>
      </c>
      <c r="K34" s="11" t="s">
        <v>126</v>
      </c>
      <c r="L34" s="25" t="s">
        <v>286</v>
      </c>
      <c r="M34" s="11" t="s">
        <v>127</v>
      </c>
      <c r="Q34" s="26"/>
      <c r="S34" s="26"/>
      <c r="T34" s="26"/>
    </row>
    <row r="35" spans="1:20" ht="25.05" customHeight="1" thickBot="1" x14ac:dyDescent="0.25">
      <c r="A35" s="11" t="s">
        <v>330</v>
      </c>
      <c r="H35" s="12">
        <v>46204</v>
      </c>
      <c r="I35" s="11" t="str">
        <f t="shared" si="0"/>
        <v>1934(昭和9)年</v>
      </c>
      <c r="J35" s="11">
        <v>1934</v>
      </c>
      <c r="K35" s="11" t="s">
        <v>126</v>
      </c>
      <c r="L35" s="25" t="s">
        <v>287</v>
      </c>
      <c r="M35" s="11" t="s">
        <v>127</v>
      </c>
      <c r="Q35" s="26"/>
      <c r="S35" s="26"/>
      <c r="T35" s="26"/>
    </row>
    <row r="36" spans="1:20" ht="25.05" customHeight="1" thickTop="1" thickBot="1" x14ac:dyDescent="0.25">
      <c r="B36" s="141"/>
      <c r="C36" s="142"/>
      <c r="D36" s="142"/>
      <c r="E36" s="143"/>
      <c r="H36" s="12">
        <v>46235</v>
      </c>
      <c r="I36" s="11" t="str">
        <f t="shared" si="0"/>
        <v>1935(昭和10)年</v>
      </c>
      <c r="J36" s="11">
        <v>1935</v>
      </c>
      <c r="K36" s="11" t="s">
        <v>126</v>
      </c>
      <c r="L36" s="25" t="s">
        <v>288</v>
      </c>
      <c r="M36" s="11" t="s">
        <v>127</v>
      </c>
      <c r="Q36" s="26"/>
      <c r="S36" s="26"/>
      <c r="T36" s="26"/>
    </row>
    <row r="37" spans="1:20" ht="13.8" thickTop="1" x14ac:dyDescent="0.2">
      <c r="H37" s="12">
        <v>46266</v>
      </c>
      <c r="I37" s="11" t="str">
        <f t="shared" si="0"/>
        <v>1936(昭和11)年</v>
      </c>
      <c r="J37" s="11">
        <v>1936</v>
      </c>
      <c r="K37" s="11" t="s">
        <v>126</v>
      </c>
      <c r="L37" s="25" t="s">
        <v>289</v>
      </c>
      <c r="M37" s="11" t="s">
        <v>127</v>
      </c>
      <c r="Q37" s="26"/>
      <c r="S37" s="26"/>
      <c r="T37" s="26"/>
    </row>
    <row r="38" spans="1:20" x14ac:dyDescent="0.2">
      <c r="H38" s="12">
        <v>46296</v>
      </c>
      <c r="I38" s="11" t="str">
        <f t="shared" si="0"/>
        <v>1937(昭和12)年</v>
      </c>
      <c r="J38" s="11">
        <v>1937</v>
      </c>
      <c r="K38" s="11" t="s">
        <v>126</v>
      </c>
      <c r="L38" s="25" t="s">
        <v>290</v>
      </c>
      <c r="M38" s="11" t="s">
        <v>127</v>
      </c>
      <c r="Q38" s="26"/>
      <c r="S38" s="26"/>
      <c r="T38" s="26"/>
    </row>
    <row r="39" spans="1:20" x14ac:dyDescent="0.2">
      <c r="H39" s="12">
        <v>46327</v>
      </c>
      <c r="I39" s="11" t="str">
        <f t="shared" si="0"/>
        <v>1938(昭和13)年</v>
      </c>
      <c r="J39" s="11">
        <v>1938</v>
      </c>
      <c r="K39" s="11" t="s">
        <v>126</v>
      </c>
      <c r="L39" s="25" t="s">
        <v>291</v>
      </c>
      <c r="M39" s="11" t="s">
        <v>127</v>
      </c>
      <c r="Q39" s="26"/>
      <c r="S39" s="26"/>
      <c r="T39" s="26"/>
    </row>
    <row r="40" spans="1:20" x14ac:dyDescent="0.2">
      <c r="H40" s="12">
        <v>46357</v>
      </c>
      <c r="I40" s="11" t="str">
        <f t="shared" si="0"/>
        <v>1939(昭和14)年</v>
      </c>
      <c r="J40" s="11">
        <v>1939</v>
      </c>
      <c r="K40" s="11" t="s">
        <v>126</v>
      </c>
      <c r="L40" s="25" t="s">
        <v>292</v>
      </c>
      <c r="M40" s="11" t="s">
        <v>127</v>
      </c>
      <c r="Q40" s="26"/>
      <c r="S40" s="26"/>
      <c r="T40" s="26"/>
    </row>
    <row r="41" spans="1:20" x14ac:dyDescent="0.2">
      <c r="H41" s="12">
        <v>46388</v>
      </c>
      <c r="I41" s="11" t="str">
        <f t="shared" si="0"/>
        <v>1940(昭和15)年</v>
      </c>
      <c r="J41" s="11">
        <v>1940</v>
      </c>
      <c r="K41" s="11" t="s">
        <v>126</v>
      </c>
      <c r="L41" s="25" t="s">
        <v>293</v>
      </c>
      <c r="M41" s="11" t="s">
        <v>127</v>
      </c>
      <c r="Q41" s="26"/>
      <c r="S41" s="26"/>
      <c r="T41" s="26"/>
    </row>
    <row r="42" spans="1:20" x14ac:dyDescent="0.2">
      <c r="H42" s="12">
        <v>46419</v>
      </c>
      <c r="I42" s="11" t="str">
        <f t="shared" si="0"/>
        <v>1941(昭和16)年</v>
      </c>
      <c r="J42" s="11">
        <v>1941</v>
      </c>
      <c r="K42" s="11" t="s">
        <v>126</v>
      </c>
      <c r="L42" s="25" t="s">
        <v>294</v>
      </c>
      <c r="M42" s="11" t="s">
        <v>127</v>
      </c>
      <c r="Q42" s="26"/>
      <c r="S42" s="26"/>
      <c r="T42" s="26"/>
    </row>
    <row r="43" spans="1:20" x14ac:dyDescent="0.2">
      <c r="H43" s="12">
        <v>46447</v>
      </c>
      <c r="I43" s="11" t="str">
        <f t="shared" si="0"/>
        <v>1942(昭和17)年</v>
      </c>
      <c r="J43" s="11">
        <v>1942</v>
      </c>
      <c r="K43" s="11" t="s">
        <v>126</v>
      </c>
      <c r="L43" s="25" t="s">
        <v>295</v>
      </c>
      <c r="M43" s="11" t="s">
        <v>127</v>
      </c>
      <c r="Q43" s="26"/>
      <c r="S43" s="26"/>
      <c r="T43" s="26"/>
    </row>
    <row r="44" spans="1:20" x14ac:dyDescent="0.2">
      <c r="I44" s="11" t="str">
        <f t="shared" si="0"/>
        <v>1943(昭和18)年</v>
      </c>
      <c r="J44" s="11">
        <v>1943</v>
      </c>
      <c r="K44" s="11" t="s">
        <v>126</v>
      </c>
      <c r="L44" s="25" t="s">
        <v>296</v>
      </c>
      <c r="M44" s="11" t="s">
        <v>127</v>
      </c>
      <c r="Q44" s="26"/>
      <c r="S44" s="26"/>
      <c r="T44" s="26"/>
    </row>
    <row r="45" spans="1:20" x14ac:dyDescent="0.2">
      <c r="I45" s="11" t="str">
        <f t="shared" si="0"/>
        <v>1944(昭和19)年</v>
      </c>
      <c r="J45" s="11">
        <v>1944</v>
      </c>
      <c r="K45" s="11" t="s">
        <v>126</v>
      </c>
      <c r="L45" s="25" t="s">
        <v>297</v>
      </c>
      <c r="M45" s="11" t="s">
        <v>127</v>
      </c>
      <c r="Q45" s="26"/>
      <c r="S45" s="26"/>
      <c r="T45" s="26"/>
    </row>
    <row r="46" spans="1:20" x14ac:dyDescent="0.2">
      <c r="I46" s="11" t="str">
        <f t="shared" si="0"/>
        <v>1945(昭和20)年</v>
      </c>
      <c r="J46" s="11">
        <v>1945</v>
      </c>
      <c r="K46" s="11" t="s">
        <v>126</v>
      </c>
      <c r="L46" s="25" t="s">
        <v>298</v>
      </c>
      <c r="M46" s="11" t="s">
        <v>127</v>
      </c>
      <c r="Q46" s="26"/>
      <c r="S46" s="26"/>
      <c r="T46" s="26"/>
    </row>
    <row r="47" spans="1:20" x14ac:dyDescent="0.2">
      <c r="I47" s="11" t="str">
        <f t="shared" si="0"/>
        <v>1946(昭和21)年</v>
      </c>
      <c r="J47" s="11">
        <v>1946</v>
      </c>
      <c r="K47" s="11" t="s">
        <v>126</v>
      </c>
      <c r="L47" s="25" t="s">
        <v>299</v>
      </c>
      <c r="M47" s="11" t="s">
        <v>127</v>
      </c>
      <c r="Q47" s="26"/>
      <c r="S47" s="26"/>
      <c r="T47" s="26"/>
    </row>
    <row r="48" spans="1:20" x14ac:dyDescent="0.2">
      <c r="I48" s="11" t="str">
        <f t="shared" si="0"/>
        <v>1947(昭和22)年</v>
      </c>
      <c r="J48" s="11">
        <v>1947</v>
      </c>
      <c r="K48" s="11" t="s">
        <v>126</v>
      </c>
      <c r="L48" s="25" t="s">
        <v>300</v>
      </c>
      <c r="M48" s="11" t="s">
        <v>127</v>
      </c>
      <c r="Q48" s="26"/>
      <c r="S48" s="26"/>
      <c r="T48" s="26"/>
    </row>
    <row r="49" spans="9:20" x14ac:dyDescent="0.2">
      <c r="I49" s="11" t="str">
        <f t="shared" ref="I49:I50" si="3">J49&amp;K49&amp;L49&amp;M49</f>
        <v>1948(昭和23)年</v>
      </c>
      <c r="J49" s="11">
        <v>1948</v>
      </c>
      <c r="K49" s="11" t="s">
        <v>126</v>
      </c>
      <c r="L49" s="25" t="s">
        <v>301</v>
      </c>
      <c r="M49" s="11" t="s">
        <v>127</v>
      </c>
      <c r="Q49" s="26"/>
      <c r="S49" s="26"/>
      <c r="T49" s="26"/>
    </row>
    <row r="50" spans="9:20" x14ac:dyDescent="0.2">
      <c r="I50" s="11" t="str">
        <f t="shared" si="3"/>
        <v>1949(昭和24)年</v>
      </c>
      <c r="J50" s="11">
        <v>1949</v>
      </c>
      <c r="K50" s="11" t="s">
        <v>126</v>
      </c>
      <c r="L50" s="25" t="s">
        <v>302</v>
      </c>
      <c r="M50" s="11" t="s">
        <v>127</v>
      </c>
      <c r="Q50" s="26"/>
      <c r="S50" s="26"/>
      <c r="T50" s="26"/>
    </row>
    <row r="51" spans="9:20" x14ac:dyDescent="0.2">
      <c r="I51" s="11" t="str">
        <f t="shared" ref="I51" si="4">J51&amp;K51&amp;L51&amp;M51</f>
        <v>1950(昭和25)年</v>
      </c>
      <c r="J51" s="11">
        <v>1950</v>
      </c>
      <c r="K51" s="11" t="s">
        <v>126</v>
      </c>
      <c r="L51" s="25" t="s">
        <v>66</v>
      </c>
      <c r="M51" s="11" t="s">
        <v>127</v>
      </c>
      <c r="Q51" s="26"/>
      <c r="S51" s="26"/>
      <c r="T51" s="26"/>
    </row>
    <row r="52" spans="9:20" x14ac:dyDescent="0.2">
      <c r="I52" s="11" t="str">
        <f t="shared" ref="I52:I69" si="5">J52&amp;K52&amp;L52&amp;M52</f>
        <v>1951(昭和26)年</v>
      </c>
      <c r="J52" s="11">
        <v>1951</v>
      </c>
      <c r="K52" s="11" t="s">
        <v>126</v>
      </c>
      <c r="L52" s="25" t="s">
        <v>67</v>
      </c>
      <c r="M52" s="11" t="s">
        <v>127</v>
      </c>
      <c r="Q52" s="26"/>
      <c r="S52" s="26"/>
      <c r="T52" s="26"/>
    </row>
    <row r="53" spans="9:20" x14ac:dyDescent="0.2">
      <c r="I53" s="11" t="str">
        <f t="shared" si="5"/>
        <v>1952(昭和27)年</v>
      </c>
      <c r="J53" s="11">
        <v>1952</v>
      </c>
      <c r="K53" s="11" t="s">
        <v>126</v>
      </c>
      <c r="L53" s="25" t="s">
        <v>68</v>
      </c>
      <c r="M53" s="11" t="s">
        <v>127</v>
      </c>
      <c r="Q53" s="26"/>
      <c r="S53" s="26"/>
      <c r="T53" s="26"/>
    </row>
    <row r="54" spans="9:20" x14ac:dyDescent="0.2">
      <c r="I54" s="11" t="str">
        <f t="shared" si="5"/>
        <v>1953(昭和28)年</v>
      </c>
      <c r="J54" s="11">
        <v>1953</v>
      </c>
      <c r="K54" s="11" t="s">
        <v>126</v>
      </c>
      <c r="L54" s="25" t="s">
        <v>69</v>
      </c>
      <c r="M54" s="11" t="s">
        <v>127</v>
      </c>
      <c r="Q54" s="26"/>
      <c r="S54" s="26"/>
      <c r="T54" s="26"/>
    </row>
    <row r="55" spans="9:20" x14ac:dyDescent="0.2">
      <c r="I55" s="11" t="str">
        <f t="shared" si="5"/>
        <v>1954(昭和29)年</v>
      </c>
      <c r="J55" s="11">
        <v>1954</v>
      </c>
      <c r="K55" s="11" t="s">
        <v>126</v>
      </c>
      <c r="L55" s="25" t="s">
        <v>70</v>
      </c>
      <c r="M55" s="11" t="s">
        <v>127</v>
      </c>
      <c r="Q55" s="26"/>
      <c r="S55" s="26"/>
      <c r="T55" s="26"/>
    </row>
    <row r="56" spans="9:20" x14ac:dyDescent="0.2">
      <c r="I56" s="11" t="str">
        <f t="shared" si="5"/>
        <v>1955(昭和30)年</v>
      </c>
      <c r="J56" s="11">
        <v>1955</v>
      </c>
      <c r="K56" s="11" t="s">
        <v>126</v>
      </c>
      <c r="L56" s="25" t="s">
        <v>71</v>
      </c>
      <c r="M56" s="11" t="s">
        <v>127</v>
      </c>
      <c r="Q56" s="26"/>
      <c r="S56" s="26"/>
      <c r="T56" s="26"/>
    </row>
    <row r="57" spans="9:20" x14ac:dyDescent="0.2">
      <c r="I57" s="11" t="str">
        <f t="shared" si="5"/>
        <v>1956(昭和31)年</v>
      </c>
      <c r="J57" s="11">
        <v>1956</v>
      </c>
      <c r="K57" s="11" t="s">
        <v>126</v>
      </c>
      <c r="L57" s="25" t="s">
        <v>72</v>
      </c>
      <c r="M57" s="11" t="s">
        <v>127</v>
      </c>
      <c r="Q57" s="26"/>
      <c r="S57" s="26"/>
      <c r="T57" s="26"/>
    </row>
    <row r="58" spans="9:20" x14ac:dyDescent="0.2">
      <c r="I58" s="11" t="str">
        <f t="shared" si="5"/>
        <v>1957(昭和32)年</v>
      </c>
      <c r="J58" s="11">
        <v>1957</v>
      </c>
      <c r="K58" s="11" t="s">
        <v>126</v>
      </c>
      <c r="L58" s="25" t="s">
        <v>73</v>
      </c>
      <c r="M58" s="11" t="s">
        <v>127</v>
      </c>
      <c r="Q58" s="26"/>
      <c r="S58" s="26"/>
      <c r="T58" s="26"/>
    </row>
    <row r="59" spans="9:20" x14ac:dyDescent="0.2">
      <c r="I59" s="11" t="str">
        <f t="shared" si="5"/>
        <v>1958(昭和33)年</v>
      </c>
      <c r="J59" s="11">
        <v>1958</v>
      </c>
      <c r="K59" s="11" t="s">
        <v>126</v>
      </c>
      <c r="L59" s="25" t="s">
        <v>74</v>
      </c>
      <c r="M59" s="11" t="s">
        <v>127</v>
      </c>
      <c r="Q59" s="26"/>
      <c r="S59" s="26"/>
      <c r="T59" s="26"/>
    </row>
    <row r="60" spans="9:20" x14ac:dyDescent="0.2">
      <c r="I60" s="11" t="str">
        <f t="shared" si="5"/>
        <v>1959(昭和34)年</v>
      </c>
      <c r="J60" s="11">
        <v>1959</v>
      </c>
      <c r="K60" s="11" t="s">
        <v>126</v>
      </c>
      <c r="L60" s="25" t="s">
        <v>75</v>
      </c>
      <c r="M60" s="11" t="s">
        <v>127</v>
      </c>
      <c r="Q60" s="26"/>
      <c r="S60" s="26"/>
      <c r="T60" s="26"/>
    </row>
    <row r="61" spans="9:20" x14ac:dyDescent="0.2">
      <c r="I61" s="11" t="str">
        <f t="shared" si="5"/>
        <v>1960(昭和35)年</v>
      </c>
      <c r="J61" s="11">
        <v>1960</v>
      </c>
      <c r="K61" s="11" t="s">
        <v>126</v>
      </c>
      <c r="L61" s="25" t="s">
        <v>76</v>
      </c>
      <c r="M61" s="11" t="s">
        <v>127</v>
      </c>
      <c r="Q61" s="26"/>
      <c r="S61" s="26"/>
      <c r="T61" s="26"/>
    </row>
    <row r="62" spans="9:20" x14ac:dyDescent="0.2">
      <c r="I62" s="11" t="str">
        <f t="shared" si="5"/>
        <v>1961(昭和36)年</v>
      </c>
      <c r="J62" s="11">
        <v>1961</v>
      </c>
      <c r="K62" s="11" t="s">
        <v>126</v>
      </c>
      <c r="L62" s="25" t="s">
        <v>77</v>
      </c>
      <c r="M62" s="11" t="s">
        <v>127</v>
      </c>
      <c r="Q62" s="26"/>
      <c r="S62" s="26"/>
      <c r="T62" s="26"/>
    </row>
    <row r="63" spans="9:20" x14ac:dyDescent="0.2">
      <c r="I63" s="11" t="str">
        <f t="shared" si="5"/>
        <v>1962(昭和37)年</v>
      </c>
      <c r="J63" s="11">
        <v>1962</v>
      </c>
      <c r="K63" s="11" t="s">
        <v>126</v>
      </c>
      <c r="L63" s="25" t="s">
        <v>78</v>
      </c>
      <c r="M63" s="11" t="s">
        <v>127</v>
      </c>
      <c r="Q63" s="26"/>
      <c r="S63" s="26"/>
      <c r="T63" s="26"/>
    </row>
    <row r="64" spans="9:20" x14ac:dyDescent="0.2">
      <c r="I64" s="11" t="str">
        <f t="shared" si="5"/>
        <v>1963(昭和38)年</v>
      </c>
      <c r="J64" s="11">
        <v>1963</v>
      </c>
      <c r="K64" s="11" t="s">
        <v>126</v>
      </c>
      <c r="L64" s="25" t="s">
        <v>79</v>
      </c>
      <c r="M64" s="11" t="s">
        <v>127</v>
      </c>
      <c r="Q64" s="26"/>
      <c r="S64" s="26"/>
      <c r="T64" s="26"/>
    </row>
    <row r="65" spans="9:20" x14ac:dyDescent="0.2">
      <c r="I65" s="11" t="str">
        <f t="shared" si="5"/>
        <v>1964(昭和39)年</v>
      </c>
      <c r="J65" s="11">
        <v>1964</v>
      </c>
      <c r="K65" s="11" t="s">
        <v>126</v>
      </c>
      <c r="L65" s="25" t="s">
        <v>80</v>
      </c>
      <c r="M65" s="11" t="s">
        <v>127</v>
      </c>
      <c r="Q65" s="26"/>
      <c r="S65" s="26"/>
      <c r="T65" s="26"/>
    </row>
    <row r="66" spans="9:20" x14ac:dyDescent="0.2">
      <c r="I66" s="11" t="str">
        <f t="shared" si="5"/>
        <v>1965(昭和40)年</v>
      </c>
      <c r="J66" s="11">
        <v>1965</v>
      </c>
      <c r="K66" s="11" t="s">
        <v>126</v>
      </c>
      <c r="L66" s="25" t="s">
        <v>81</v>
      </c>
      <c r="M66" s="11" t="s">
        <v>127</v>
      </c>
      <c r="Q66" s="26"/>
      <c r="S66" s="26"/>
      <c r="T66" s="26"/>
    </row>
    <row r="67" spans="9:20" x14ac:dyDescent="0.2">
      <c r="I67" s="11" t="str">
        <f t="shared" si="5"/>
        <v>1966(昭和41)年</v>
      </c>
      <c r="J67" s="11">
        <v>1966</v>
      </c>
      <c r="K67" s="11" t="s">
        <v>126</v>
      </c>
      <c r="L67" s="25" t="s">
        <v>82</v>
      </c>
      <c r="M67" s="11" t="s">
        <v>127</v>
      </c>
      <c r="Q67" s="26"/>
      <c r="S67" s="26"/>
      <c r="T67" s="26"/>
    </row>
    <row r="68" spans="9:20" x14ac:dyDescent="0.2">
      <c r="I68" s="11" t="str">
        <f t="shared" si="5"/>
        <v>1967(昭和42)年</v>
      </c>
      <c r="J68" s="11">
        <v>1967</v>
      </c>
      <c r="K68" s="11" t="s">
        <v>126</v>
      </c>
      <c r="L68" s="25" t="s">
        <v>83</v>
      </c>
      <c r="M68" s="11" t="s">
        <v>127</v>
      </c>
      <c r="Q68" s="26"/>
      <c r="S68" s="26"/>
      <c r="T68" s="26"/>
    </row>
    <row r="69" spans="9:20" x14ac:dyDescent="0.2">
      <c r="I69" s="11" t="str">
        <f t="shared" si="5"/>
        <v>1968(昭和43)年</v>
      </c>
      <c r="J69" s="11">
        <v>1968</v>
      </c>
      <c r="K69" s="11" t="s">
        <v>126</v>
      </c>
      <c r="L69" s="25" t="s">
        <v>84</v>
      </c>
      <c r="M69" s="11" t="s">
        <v>127</v>
      </c>
      <c r="Q69" s="26"/>
      <c r="S69" s="26"/>
      <c r="T69" s="26"/>
    </row>
    <row r="70" spans="9:20" x14ac:dyDescent="0.2">
      <c r="I70" s="11" t="str">
        <f t="shared" ref="I70:I87" si="6">J70&amp;K70&amp;L70&amp;M70</f>
        <v>1969(昭和44)年</v>
      </c>
      <c r="J70" s="11">
        <v>1969</v>
      </c>
      <c r="K70" s="11" t="s">
        <v>126</v>
      </c>
      <c r="L70" s="25" t="s">
        <v>85</v>
      </c>
      <c r="M70" s="11" t="s">
        <v>127</v>
      </c>
      <c r="Q70" s="26"/>
      <c r="S70" s="26"/>
      <c r="T70" s="26"/>
    </row>
    <row r="71" spans="9:20" x14ac:dyDescent="0.2">
      <c r="I71" s="11" t="str">
        <f t="shared" si="6"/>
        <v>1970(昭和45)年</v>
      </c>
      <c r="J71" s="11">
        <v>1970</v>
      </c>
      <c r="K71" s="11" t="s">
        <v>126</v>
      </c>
      <c r="L71" s="25" t="s">
        <v>86</v>
      </c>
      <c r="M71" s="11" t="s">
        <v>127</v>
      </c>
      <c r="Q71" s="26"/>
      <c r="S71" s="26"/>
      <c r="T71" s="26"/>
    </row>
    <row r="72" spans="9:20" x14ac:dyDescent="0.2">
      <c r="I72" s="11" t="str">
        <f t="shared" si="6"/>
        <v>1971(昭和46)年</v>
      </c>
      <c r="J72" s="11">
        <v>1971</v>
      </c>
      <c r="K72" s="11" t="s">
        <v>126</v>
      </c>
      <c r="L72" s="25" t="s">
        <v>87</v>
      </c>
      <c r="M72" s="11" t="s">
        <v>127</v>
      </c>
      <c r="Q72" s="26"/>
      <c r="S72" s="26"/>
      <c r="T72" s="26"/>
    </row>
    <row r="73" spans="9:20" x14ac:dyDescent="0.2">
      <c r="I73" s="11" t="str">
        <f t="shared" si="6"/>
        <v>1972(昭和47)年</v>
      </c>
      <c r="J73" s="11">
        <v>1972</v>
      </c>
      <c r="K73" s="11" t="s">
        <v>126</v>
      </c>
      <c r="L73" s="25" t="s">
        <v>88</v>
      </c>
      <c r="M73" s="11" t="s">
        <v>127</v>
      </c>
      <c r="Q73" s="26"/>
      <c r="S73" s="26"/>
      <c r="T73" s="26"/>
    </row>
    <row r="74" spans="9:20" x14ac:dyDescent="0.2">
      <c r="I74" s="11" t="str">
        <f t="shared" si="6"/>
        <v>1973(昭和48)年</v>
      </c>
      <c r="J74" s="11">
        <v>1973</v>
      </c>
      <c r="K74" s="11" t="s">
        <v>126</v>
      </c>
      <c r="L74" s="25" t="s">
        <v>89</v>
      </c>
      <c r="M74" s="11" t="s">
        <v>127</v>
      </c>
      <c r="Q74" s="26"/>
      <c r="S74" s="26"/>
      <c r="T74" s="26"/>
    </row>
    <row r="75" spans="9:20" x14ac:dyDescent="0.2">
      <c r="I75" s="11" t="str">
        <f t="shared" si="6"/>
        <v>1974(昭和49)年</v>
      </c>
      <c r="J75" s="11">
        <v>1974</v>
      </c>
      <c r="K75" s="11" t="s">
        <v>126</v>
      </c>
      <c r="L75" s="25" t="s">
        <v>90</v>
      </c>
      <c r="M75" s="11" t="s">
        <v>127</v>
      </c>
      <c r="Q75" s="26"/>
      <c r="S75" s="26"/>
      <c r="T75" s="26"/>
    </row>
    <row r="76" spans="9:20" x14ac:dyDescent="0.2">
      <c r="I76" s="11" t="str">
        <f t="shared" si="6"/>
        <v>1975(昭和50)年</v>
      </c>
      <c r="J76" s="11">
        <v>1975</v>
      </c>
      <c r="K76" s="11" t="s">
        <v>126</v>
      </c>
      <c r="L76" s="25" t="s">
        <v>91</v>
      </c>
      <c r="M76" s="11" t="s">
        <v>127</v>
      </c>
      <c r="Q76" s="26"/>
      <c r="S76" s="26"/>
      <c r="T76" s="26"/>
    </row>
    <row r="77" spans="9:20" x14ac:dyDescent="0.2">
      <c r="I77" s="11" t="str">
        <f t="shared" si="6"/>
        <v>1976(昭和51)年</v>
      </c>
      <c r="J77" s="11">
        <v>1976</v>
      </c>
      <c r="K77" s="11" t="s">
        <v>126</v>
      </c>
      <c r="L77" s="25" t="s">
        <v>92</v>
      </c>
      <c r="M77" s="11" t="s">
        <v>127</v>
      </c>
      <c r="Q77" s="26"/>
      <c r="S77" s="26"/>
      <c r="T77" s="26"/>
    </row>
    <row r="78" spans="9:20" x14ac:dyDescent="0.2">
      <c r="I78" s="11" t="str">
        <f t="shared" si="6"/>
        <v>1977(昭和52)年</v>
      </c>
      <c r="J78" s="11">
        <v>1977</v>
      </c>
      <c r="K78" s="11" t="s">
        <v>126</v>
      </c>
      <c r="L78" s="25" t="s">
        <v>93</v>
      </c>
      <c r="M78" s="11" t="s">
        <v>127</v>
      </c>
      <c r="Q78" s="26"/>
      <c r="S78" s="26"/>
      <c r="T78" s="26"/>
    </row>
    <row r="79" spans="9:20" x14ac:dyDescent="0.2">
      <c r="I79" s="11" t="str">
        <f t="shared" si="6"/>
        <v>1978(昭和53)年</v>
      </c>
      <c r="J79" s="11">
        <v>1978</v>
      </c>
      <c r="K79" s="11" t="s">
        <v>126</v>
      </c>
      <c r="L79" s="25" t="s">
        <v>94</v>
      </c>
      <c r="M79" s="11" t="s">
        <v>127</v>
      </c>
      <c r="Q79" s="26"/>
      <c r="S79" s="26"/>
      <c r="T79" s="26"/>
    </row>
    <row r="80" spans="9:20" x14ac:dyDescent="0.2">
      <c r="I80" s="11" t="str">
        <f t="shared" si="6"/>
        <v>1979(昭和54)年</v>
      </c>
      <c r="J80" s="11">
        <v>1979</v>
      </c>
      <c r="K80" s="11" t="s">
        <v>126</v>
      </c>
      <c r="L80" s="25" t="s">
        <v>95</v>
      </c>
      <c r="M80" s="11" t="s">
        <v>127</v>
      </c>
      <c r="Q80" s="26"/>
      <c r="S80" s="26"/>
      <c r="T80" s="26"/>
    </row>
    <row r="81" spans="9:20" x14ac:dyDescent="0.2">
      <c r="I81" s="11" t="str">
        <f t="shared" si="6"/>
        <v>1980(昭和55)年</v>
      </c>
      <c r="J81" s="11">
        <v>1980</v>
      </c>
      <c r="K81" s="11" t="s">
        <v>126</v>
      </c>
      <c r="L81" s="25" t="s">
        <v>96</v>
      </c>
      <c r="M81" s="11" t="s">
        <v>127</v>
      </c>
      <c r="Q81" s="26"/>
      <c r="S81" s="26"/>
      <c r="T81" s="26"/>
    </row>
    <row r="82" spans="9:20" x14ac:dyDescent="0.2">
      <c r="I82" s="11" t="str">
        <f t="shared" si="6"/>
        <v>1981(昭和56)年</v>
      </c>
      <c r="J82" s="11">
        <v>1981</v>
      </c>
      <c r="K82" s="11" t="s">
        <v>126</v>
      </c>
      <c r="L82" s="25" t="s">
        <v>271</v>
      </c>
      <c r="M82" s="11" t="s">
        <v>127</v>
      </c>
      <c r="Q82" s="26"/>
      <c r="S82" s="26"/>
      <c r="T82" s="26"/>
    </row>
    <row r="83" spans="9:20" x14ac:dyDescent="0.2">
      <c r="I83" s="11" t="str">
        <f t="shared" si="6"/>
        <v>1982(昭和57)年</v>
      </c>
      <c r="J83" s="11">
        <v>1982</v>
      </c>
      <c r="K83" s="11" t="s">
        <v>126</v>
      </c>
      <c r="L83" s="25" t="s">
        <v>272</v>
      </c>
      <c r="M83" s="11" t="s">
        <v>127</v>
      </c>
      <c r="Q83" s="26"/>
      <c r="S83" s="26"/>
      <c r="T83" s="26"/>
    </row>
    <row r="84" spans="9:20" x14ac:dyDescent="0.2">
      <c r="I84" s="11" t="str">
        <f t="shared" si="6"/>
        <v>1983(昭和58)年</v>
      </c>
      <c r="J84" s="11">
        <v>1983</v>
      </c>
      <c r="K84" s="11" t="s">
        <v>126</v>
      </c>
      <c r="L84" s="25" t="s">
        <v>273</v>
      </c>
      <c r="M84" s="11" t="s">
        <v>127</v>
      </c>
      <c r="Q84" s="26"/>
      <c r="S84" s="26"/>
      <c r="T84" s="26"/>
    </row>
    <row r="85" spans="9:20" x14ac:dyDescent="0.2">
      <c r="I85" s="11" t="str">
        <f t="shared" si="6"/>
        <v>1984(昭和59)年</v>
      </c>
      <c r="J85" s="11">
        <v>1984</v>
      </c>
      <c r="K85" s="11" t="s">
        <v>126</v>
      </c>
      <c r="L85" s="25" t="s">
        <v>274</v>
      </c>
      <c r="M85" s="11" t="s">
        <v>127</v>
      </c>
      <c r="Q85" s="26"/>
      <c r="S85" s="26"/>
      <c r="T85" s="26"/>
    </row>
    <row r="86" spans="9:20" x14ac:dyDescent="0.2">
      <c r="I86" s="11" t="str">
        <f t="shared" si="6"/>
        <v>1985(昭和60)年</v>
      </c>
      <c r="J86" s="11">
        <v>1985</v>
      </c>
      <c r="K86" s="11" t="s">
        <v>126</v>
      </c>
      <c r="L86" s="25" t="s">
        <v>275</v>
      </c>
      <c r="M86" s="11" t="s">
        <v>127</v>
      </c>
      <c r="Q86" s="26"/>
      <c r="S86" s="26"/>
      <c r="T86" s="26"/>
    </row>
    <row r="87" spans="9:20" x14ac:dyDescent="0.2">
      <c r="I87" s="11" t="str">
        <f t="shared" si="6"/>
        <v>1986(昭和61)年</v>
      </c>
      <c r="J87" s="11">
        <v>1986</v>
      </c>
      <c r="K87" s="11" t="s">
        <v>126</v>
      </c>
      <c r="L87" s="25" t="s">
        <v>276</v>
      </c>
      <c r="M87" s="11" t="s">
        <v>127</v>
      </c>
      <c r="T87" s="26"/>
    </row>
    <row r="88" spans="9:20" x14ac:dyDescent="0.2">
      <c r="I88" s="11" t="str">
        <f t="shared" ref="I88:I151" si="7">J88&amp;K88&amp;L88&amp;M88</f>
        <v>1987(昭和62)年</v>
      </c>
      <c r="J88" s="11">
        <v>1987</v>
      </c>
      <c r="K88" s="11" t="s">
        <v>126</v>
      </c>
      <c r="L88" s="25" t="s">
        <v>277</v>
      </c>
      <c r="M88" s="11" t="s">
        <v>127</v>
      </c>
      <c r="T88" s="26"/>
    </row>
    <row r="89" spans="9:20" x14ac:dyDescent="0.2">
      <c r="I89" s="11" t="str">
        <f t="shared" si="7"/>
        <v>1988(昭和63)年</v>
      </c>
      <c r="J89" s="11">
        <v>1988</v>
      </c>
      <c r="K89" s="11" t="s">
        <v>126</v>
      </c>
      <c r="L89" s="25" t="s">
        <v>278</v>
      </c>
      <c r="M89" s="11" t="s">
        <v>127</v>
      </c>
      <c r="T89" s="26"/>
    </row>
    <row r="90" spans="9:20" x14ac:dyDescent="0.2">
      <c r="I90" s="11" t="str">
        <f t="shared" si="7"/>
        <v>1989(平成元)年</v>
      </c>
      <c r="J90" s="11">
        <v>1989</v>
      </c>
      <c r="K90" s="11" t="s">
        <v>126</v>
      </c>
      <c r="L90" s="25" t="s">
        <v>279</v>
      </c>
      <c r="M90" s="11" t="s">
        <v>127</v>
      </c>
      <c r="T90" s="26"/>
    </row>
    <row r="91" spans="9:20" x14ac:dyDescent="0.2">
      <c r="I91" s="11" t="str">
        <f t="shared" si="7"/>
        <v>1990(平成2)年</v>
      </c>
      <c r="J91" s="11">
        <v>1990</v>
      </c>
      <c r="K91" s="11" t="s">
        <v>126</v>
      </c>
      <c r="L91" s="25" t="s">
        <v>268</v>
      </c>
      <c r="M91" s="11" t="s">
        <v>127</v>
      </c>
      <c r="T91" s="26"/>
    </row>
    <row r="92" spans="9:20" x14ac:dyDescent="0.2">
      <c r="I92" s="11" t="str">
        <f t="shared" si="7"/>
        <v>1991(平成3)年</v>
      </c>
      <c r="J92" s="11">
        <v>1991</v>
      </c>
      <c r="K92" s="11" t="s">
        <v>126</v>
      </c>
      <c r="L92" s="25" t="s">
        <v>269</v>
      </c>
      <c r="M92" s="11" t="s">
        <v>127</v>
      </c>
      <c r="T92" s="26"/>
    </row>
    <row r="93" spans="9:20" x14ac:dyDescent="0.2">
      <c r="I93" s="11" t="str">
        <f t="shared" si="7"/>
        <v>1992(平成4)年</v>
      </c>
      <c r="J93" s="11">
        <v>1992</v>
      </c>
      <c r="K93" s="11" t="s">
        <v>126</v>
      </c>
      <c r="L93" s="25" t="s">
        <v>270</v>
      </c>
      <c r="M93" s="11" t="s">
        <v>127</v>
      </c>
      <c r="T93" s="26"/>
    </row>
    <row r="94" spans="9:20" x14ac:dyDescent="0.2">
      <c r="I94" s="11" t="str">
        <f t="shared" si="7"/>
        <v>1993(平成5)年</v>
      </c>
      <c r="J94" s="11">
        <v>1993</v>
      </c>
      <c r="K94" s="11" t="s">
        <v>126</v>
      </c>
      <c r="L94" s="25" t="s">
        <v>172</v>
      </c>
      <c r="M94" s="11" t="s">
        <v>127</v>
      </c>
    </row>
    <row r="95" spans="9:20" x14ac:dyDescent="0.2">
      <c r="I95" s="11" t="str">
        <f t="shared" si="7"/>
        <v>1994(平成6)年</v>
      </c>
      <c r="J95" s="11">
        <v>1994</v>
      </c>
      <c r="K95" s="11" t="s">
        <v>126</v>
      </c>
      <c r="L95" s="25" t="s">
        <v>173</v>
      </c>
      <c r="M95" s="11" t="s">
        <v>127</v>
      </c>
    </row>
    <row r="96" spans="9:20" x14ac:dyDescent="0.2">
      <c r="I96" s="11" t="str">
        <f t="shared" si="7"/>
        <v>1995(平成7)年</v>
      </c>
      <c r="J96" s="11">
        <v>1995</v>
      </c>
      <c r="K96" s="11" t="s">
        <v>126</v>
      </c>
      <c r="L96" s="25" t="s">
        <v>174</v>
      </c>
      <c r="M96" s="11" t="s">
        <v>127</v>
      </c>
    </row>
    <row r="97" spans="9:13" x14ac:dyDescent="0.2">
      <c r="I97" s="11" t="str">
        <f t="shared" si="7"/>
        <v>1996(平成8)年</v>
      </c>
      <c r="J97" s="11">
        <v>1996</v>
      </c>
      <c r="K97" s="11" t="s">
        <v>126</v>
      </c>
      <c r="L97" s="25" t="s">
        <v>175</v>
      </c>
      <c r="M97" s="11" t="s">
        <v>127</v>
      </c>
    </row>
    <row r="98" spans="9:13" x14ac:dyDescent="0.2">
      <c r="I98" s="11" t="str">
        <f t="shared" si="7"/>
        <v>1997(平成9)年</v>
      </c>
      <c r="J98" s="11">
        <v>1997</v>
      </c>
      <c r="K98" s="11" t="s">
        <v>126</v>
      </c>
      <c r="L98" s="25" t="s">
        <v>176</v>
      </c>
      <c r="M98" s="11" t="s">
        <v>127</v>
      </c>
    </row>
    <row r="99" spans="9:13" x14ac:dyDescent="0.2">
      <c r="I99" s="11" t="str">
        <f t="shared" si="7"/>
        <v>1998(平成10)年</v>
      </c>
      <c r="J99" s="11">
        <v>1998</v>
      </c>
      <c r="K99" s="11" t="s">
        <v>126</v>
      </c>
      <c r="L99" s="25" t="s">
        <v>177</v>
      </c>
      <c r="M99" s="11" t="s">
        <v>127</v>
      </c>
    </row>
    <row r="100" spans="9:13" x14ac:dyDescent="0.2">
      <c r="I100" s="11" t="str">
        <f t="shared" si="7"/>
        <v>1999(平成11)年</v>
      </c>
      <c r="J100" s="11">
        <v>1999</v>
      </c>
      <c r="K100" s="11" t="s">
        <v>126</v>
      </c>
      <c r="L100" s="25" t="s">
        <v>178</v>
      </c>
      <c r="M100" s="11" t="s">
        <v>127</v>
      </c>
    </row>
    <row r="101" spans="9:13" x14ac:dyDescent="0.2">
      <c r="I101" s="11" t="str">
        <f t="shared" si="7"/>
        <v>2000(平成12)年</v>
      </c>
      <c r="J101" s="11">
        <v>2000</v>
      </c>
      <c r="K101" s="11" t="s">
        <v>126</v>
      </c>
      <c r="L101" s="25" t="s">
        <v>179</v>
      </c>
      <c r="M101" s="11" t="s">
        <v>127</v>
      </c>
    </row>
    <row r="102" spans="9:13" x14ac:dyDescent="0.2">
      <c r="I102" s="11" t="str">
        <f t="shared" si="7"/>
        <v>2001(平成13)年</v>
      </c>
      <c r="J102" s="11">
        <v>2001</v>
      </c>
      <c r="K102" s="11" t="s">
        <v>126</v>
      </c>
      <c r="L102" s="25" t="s">
        <v>180</v>
      </c>
      <c r="M102" s="11" t="s">
        <v>127</v>
      </c>
    </row>
    <row r="103" spans="9:13" x14ac:dyDescent="0.2">
      <c r="I103" s="11" t="str">
        <f t="shared" si="7"/>
        <v>2002(平成14)年</v>
      </c>
      <c r="J103" s="11">
        <v>2002</v>
      </c>
      <c r="K103" s="11" t="s">
        <v>126</v>
      </c>
      <c r="L103" s="25" t="s">
        <v>181</v>
      </c>
      <c r="M103" s="11" t="s">
        <v>127</v>
      </c>
    </row>
    <row r="104" spans="9:13" x14ac:dyDescent="0.2">
      <c r="I104" s="11" t="str">
        <f t="shared" si="7"/>
        <v>2003(平成15)年</v>
      </c>
      <c r="J104" s="11">
        <v>2003</v>
      </c>
      <c r="K104" s="11" t="s">
        <v>126</v>
      </c>
      <c r="L104" s="25" t="s">
        <v>182</v>
      </c>
      <c r="M104" s="11" t="s">
        <v>127</v>
      </c>
    </row>
    <row r="105" spans="9:13" x14ac:dyDescent="0.2">
      <c r="I105" s="11" t="str">
        <f t="shared" si="7"/>
        <v>2004(平成16)年</v>
      </c>
      <c r="J105" s="11">
        <v>2004</v>
      </c>
      <c r="K105" s="11" t="s">
        <v>126</v>
      </c>
      <c r="L105" s="25" t="s">
        <v>183</v>
      </c>
      <c r="M105" s="11" t="s">
        <v>127</v>
      </c>
    </row>
    <row r="106" spans="9:13" x14ac:dyDescent="0.2">
      <c r="I106" s="11" t="str">
        <f t="shared" si="7"/>
        <v>2005(平成17)年</v>
      </c>
      <c r="J106" s="11">
        <v>2005</v>
      </c>
      <c r="K106" s="11" t="s">
        <v>126</v>
      </c>
      <c r="L106" s="25" t="s">
        <v>184</v>
      </c>
      <c r="M106" s="11" t="s">
        <v>127</v>
      </c>
    </row>
    <row r="107" spans="9:13" x14ac:dyDescent="0.2">
      <c r="I107" s="11" t="str">
        <f t="shared" si="7"/>
        <v>2006(平成18)年</v>
      </c>
      <c r="J107" s="11">
        <v>2006</v>
      </c>
      <c r="K107" s="11" t="s">
        <v>126</v>
      </c>
      <c r="L107" s="25" t="s">
        <v>185</v>
      </c>
      <c r="M107" s="11" t="s">
        <v>127</v>
      </c>
    </row>
    <row r="108" spans="9:13" x14ac:dyDescent="0.2">
      <c r="I108" s="11" t="str">
        <f t="shared" si="7"/>
        <v>2007(平成19)年</v>
      </c>
      <c r="J108" s="11">
        <v>2007</v>
      </c>
      <c r="K108" s="11" t="s">
        <v>126</v>
      </c>
      <c r="L108" s="25" t="s">
        <v>186</v>
      </c>
      <c r="M108" s="11" t="s">
        <v>127</v>
      </c>
    </row>
    <row r="109" spans="9:13" x14ac:dyDescent="0.2">
      <c r="I109" s="11" t="str">
        <f t="shared" si="7"/>
        <v>2008(平成20)年</v>
      </c>
      <c r="J109" s="11">
        <v>2008</v>
      </c>
      <c r="K109" s="11" t="s">
        <v>126</v>
      </c>
      <c r="L109" s="25" t="s">
        <v>187</v>
      </c>
      <c r="M109" s="11" t="s">
        <v>127</v>
      </c>
    </row>
    <row r="110" spans="9:13" x14ac:dyDescent="0.2">
      <c r="I110" s="11" t="str">
        <f t="shared" si="7"/>
        <v>2009(平成21)年</v>
      </c>
      <c r="J110" s="11">
        <v>2009</v>
      </c>
      <c r="K110" s="11" t="s">
        <v>126</v>
      </c>
      <c r="L110" s="25" t="s">
        <v>188</v>
      </c>
      <c r="M110" s="11" t="s">
        <v>127</v>
      </c>
    </row>
    <row r="111" spans="9:13" x14ac:dyDescent="0.2">
      <c r="I111" s="11" t="str">
        <f t="shared" si="7"/>
        <v>2010(平成22)年</v>
      </c>
      <c r="J111" s="11">
        <v>2010</v>
      </c>
      <c r="K111" s="11" t="s">
        <v>126</v>
      </c>
      <c r="L111" s="25" t="s">
        <v>189</v>
      </c>
      <c r="M111" s="11" t="s">
        <v>127</v>
      </c>
    </row>
    <row r="112" spans="9:13" x14ac:dyDescent="0.2">
      <c r="I112" s="11" t="str">
        <f t="shared" si="7"/>
        <v>2011(平成23)年</v>
      </c>
      <c r="J112" s="11">
        <v>2011</v>
      </c>
      <c r="K112" s="11" t="s">
        <v>126</v>
      </c>
      <c r="L112" s="25" t="s">
        <v>190</v>
      </c>
      <c r="M112" s="11" t="s">
        <v>127</v>
      </c>
    </row>
    <row r="113" spans="9:13" x14ac:dyDescent="0.2">
      <c r="I113" s="11" t="str">
        <f t="shared" si="7"/>
        <v>2012(平成24)年</v>
      </c>
      <c r="J113" s="11">
        <v>2012</v>
      </c>
      <c r="K113" s="11" t="s">
        <v>126</v>
      </c>
      <c r="L113" s="25" t="s">
        <v>191</v>
      </c>
      <c r="M113" s="11" t="s">
        <v>127</v>
      </c>
    </row>
    <row r="114" spans="9:13" x14ac:dyDescent="0.2">
      <c r="I114" s="11" t="str">
        <f t="shared" si="7"/>
        <v>2013(平成25)年</v>
      </c>
      <c r="J114" s="11">
        <v>2013</v>
      </c>
      <c r="K114" s="11" t="s">
        <v>126</v>
      </c>
      <c r="L114" s="25" t="s">
        <v>192</v>
      </c>
      <c r="M114" s="11" t="s">
        <v>127</v>
      </c>
    </row>
    <row r="115" spans="9:13" x14ac:dyDescent="0.2">
      <c r="I115" s="11" t="str">
        <f t="shared" si="7"/>
        <v>2014(平成26)年</v>
      </c>
      <c r="J115" s="11">
        <v>2014</v>
      </c>
      <c r="K115" s="11" t="s">
        <v>126</v>
      </c>
      <c r="L115" s="25" t="s">
        <v>193</v>
      </c>
      <c r="M115" s="11" t="s">
        <v>127</v>
      </c>
    </row>
    <row r="116" spans="9:13" x14ac:dyDescent="0.2">
      <c r="I116" s="11" t="str">
        <f t="shared" si="7"/>
        <v>2015(平成27)年</v>
      </c>
      <c r="J116" s="11">
        <v>2015</v>
      </c>
      <c r="K116" s="11" t="s">
        <v>126</v>
      </c>
      <c r="L116" s="25" t="s">
        <v>194</v>
      </c>
      <c r="M116" s="11" t="s">
        <v>127</v>
      </c>
    </row>
    <row r="117" spans="9:13" x14ac:dyDescent="0.2">
      <c r="I117" s="11" t="str">
        <f t="shared" si="7"/>
        <v>2016(平成28)年</v>
      </c>
      <c r="J117" s="11">
        <v>2016</v>
      </c>
      <c r="K117" s="11" t="s">
        <v>126</v>
      </c>
      <c r="L117" s="25" t="s">
        <v>195</v>
      </c>
      <c r="M117" s="11" t="s">
        <v>127</v>
      </c>
    </row>
    <row r="118" spans="9:13" x14ac:dyDescent="0.2">
      <c r="I118" s="11" t="str">
        <f t="shared" si="7"/>
        <v>2017(平成29)年</v>
      </c>
      <c r="J118" s="11">
        <v>2017</v>
      </c>
      <c r="K118" s="11" t="s">
        <v>126</v>
      </c>
      <c r="L118" s="25" t="s">
        <v>196</v>
      </c>
      <c r="M118" s="11" t="s">
        <v>127</v>
      </c>
    </row>
    <row r="119" spans="9:13" x14ac:dyDescent="0.2">
      <c r="I119" s="11" t="str">
        <f t="shared" si="7"/>
        <v>2018(平成30)年</v>
      </c>
      <c r="J119" s="11">
        <v>2018</v>
      </c>
      <c r="K119" s="11" t="s">
        <v>126</v>
      </c>
      <c r="L119" s="25" t="s">
        <v>197</v>
      </c>
      <c r="M119" s="11" t="s">
        <v>127</v>
      </c>
    </row>
    <row r="120" spans="9:13" x14ac:dyDescent="0.2">
      <c r="I120" s="11" t="str">
        <f t="shared" si="7"/>
        <v>2019(令和元)年</v>
      </c>
      <c r="J120" s="11">
        <v>2019</v>
      </c>
      <c r="K120" s="11" t="s">
        <v>126</v>
      </c>
      <c r="L120" s="25" t="s">
        <v>198</v>
      </c>
      <c r="M120" s="11" t="s">
        <v>127</v>
      </c>
    </row>
    <row r="121" spans="9:13" x14ac:dyDescent="0.2">
      <c r="I121" s="11" t="str">
        <f t="shared" si="7"/>
        <v>2020(令和2)年</v>
      </c>
      <c r="J121" s="11">
        <v>2020</v>
      </c>
      <c r="K121" s="11" t="s">
        <v>126</v>
      </c>
      <c r="L121" s="25" t="s">
        <v>199</v>
      </c>
      <c r="M121" s="11" t="s">
        <v>127</v>
      </c>
    </row>
    <row r="122" spans="9:13" x14ac:dyDescent="0.2">
      <c r="I122" s="11" t="str">
        <f t="shared" si="7"/>
        <v>2021(令和3)年</v>
      </c>
      <c r="J122" s="11">
        <v>2021</v>
      </c>
      <c r="K122" s="11" t="s">
        <v>126</v>
      </c>
      <c r="L122" s="25" t="s">
        <v>200</v>
      </c>
      <c r="M122" s="11" t="s">
        <v>127</v>
      </c>
    </row>
    <row r="123" spans="9:13" x14ac:dyDescent="0.2">
      <c r="I123" s="11" t="str">
        <f t="shared" si="7"/>
        <v>2022(令和4)年</v>
      </c>
      <c r="J123" s="11">
        <v>2022</v>
      </c>
      <c r="K123" s="11" t="s">
        <v>126</v>
      </c>
      <c r="L123" s="25" t="s">
        <v>97</v>
      </c>
      <c r="M123" s="11" t="s">
        <v>127</v>
      </c>
    </row>
    <row r="124" spans="9:13" x14ac:dyDescent="0.2">
      <c r="I124" s="11" t="str">
        <f t="shared" si="7"/>
        <v>2023(令和5)年</v>
      </c>
      <c r="J124" s="11">
        <v>2023</v>
      </c>
      <c r="K124" s="11" t="s">
        <v>126</v>
      </c>
      <c r="L124" s="25" t="s">
        <v>98</v>
      </c>
      <c r="M124" s="11" t="s">
        <v>127</v>
      </c>
    </row>
    <row r="125" spans="9:13" x14ac:dyDescent="0.2">
      <c r="I125" s="11" t="str">
        <f t="shared" si="7"/>
        <v>2024(令和6)年</v>
      </c>
      <c r="J125" s="11">
        <v>2024</v>
      </c>
      <c r="K125" s="11" t="s">
        <v>126</v>
      </c>
      <c r="L125" s="25" t="s">
        <v>99</v>
      </c>
      <c r="M125" s="11" t="s">
        <v>127</v>
      </c>
    </row>
    <row r="126" spans="9:13" x14ac:dyDescent="0.2">
      <c r="I126" s="11" t="str">
        <f t="shared" si="7"/>
        <v>2025(令和7)年</v>
      </c>
      <c r="J126" s="11">
        <v>2025</v>
      </c>
      <c r="K126" s="11" t="s">
        <v>126</v>
      </c>
      <c r="L126" s="25" t="s">
        <v>100</v>
      </c>
      <c r="M126" s="11" t="s">
        <v>127</v>
      </c>
    </row>
    <row r="127" spans="9:13" x14ac:dyDescent="0.2">
      <c r="I127" s="11" t="str">
        <f t="shared" si="7"/>
        <v>2026(令和8)年</v>
      </c>
      <c r="J127" s="11">
        <v>2026</v>
      </c>
      <c r="K127" s="11" t="s">
        <v>126</v>
      </c>
      <c r="L127" s="25" t="s">
        <v>101</v>
      </c>
      <c r="M127" s="11" t="s">
        <v>127</v>
      </c>
    </row>
    <row r="128" spans="9:13" x14ac:dyDescent="0.2">
      <c r="I128" s="11" t="str">
        <f t="shared" si="7"/>
        <v>2027(令和9)年</v>
      </c>
      <c r="J128" s="11">
        <v>2027</v>
      </c>
      <c r="K128" s="11" t="s">
        <v>126</v>
      </c>
      <c r="L128" s="25" t="s">
        <v>102</v>
      </c>
      <c r="M128" s="11" t="s">
        <v>127</v>
      </c>
    </row>
    <row r="129" spans="9:13" x14ac:dyDescent="0.2">
      <c r="I129" s="11" t="str">
        <f t="shared" si="7"/>
        <v>2028(令和10)年</v>
      </c>
      <c r="J129" s="11">
        <v>2028</v>
      </c>
      <c r="K129" s="11" t="s">
        <v>126</v>
      </c>
      <c r="L129" s="25" t="s">
        <v>103</v>
      </c>
      <c r="M129" s="11" t="s">
        <v>127</v>
      </c>
    </row>
    <row r="130" spans="9:13" x14ac:dyDescent="0.2">
      <c r="I130" s="11" t="str">
        <f t="shared" si="7"/>
        <v>2029(令和11)年</v>
      </c>
      <c r="J130" s="11">
        <v>2029</v>
      </c>
      <c r="K130" s="11" t="s">
        <v>126</v>
      </c>
      <c r="L130" s="25" t="s">
        <v>104</v>
      </c>
      <c r="M130" s="11" t="s">
        <v>127</v>
      </c>
    </row>
    <row r="131" spans="9:13" x14ac:dyDescent="0.2">
      <c r="I131" s="11" t="str">
        <f t="shared" si="7"/>
        <v>2030(令和12)年</v>
      </c>
      <c r="J131" s="11">
        <v>2030</v>
      </c>
      <c r="K131" s="11" t="s">
        <v>126</v>
      </c>
      <c r="L131" s="25" t="s">
        <v>105</v>
      </c>
      <c r="M131" s="11" t="s">
        <v>127</v>
      </c>
    </row>
    <row r="132" spans="9:13" x14ac:dyDescent="0.2">
      <c r="I132" s="11" t="str">
        <f t="shared" si="7"/>
        <v>2031(令和13)年</v>
      </c>
      <c r="J132" s="11">
        <v>2031</v>
      </c>
      <c r="K132" s="11" t="s">
        <v>126</v>
      </c>
      <c r="L132" s="25" t="s">
        <v>106</v>
      </c>
      <c r="M132" s="11" t="s">
        <v>127</v>
      </c>
    </row>
    <row r="133" spans="9:13" x14ac:dyDescent="0.2">
      <c r="I133" s="11" t="str">
        <f t="shared" si="7"/>
        <v>2032(令和14)年</v>
      </c>
      <c r="J133" s="11">
        <v>2032</v>
      </c>
      <c r="K133" s="11" t="s">
        <v>126</v>
      </c>
      <c r="L133" s="25" t="s">
        <v>107</v>
      </c>
      <c r="M133" s="11" t="s">
        <v>127</v>
      </c>
    </row>
    <row r="134" spans="9:13" x14ac:dyDescent="0.2">
      <c r="I134" s="11" t="str">
        <f t="shared" si="7"/>
        <v>2033(令和15)年</v>
      </c>
      <c r="J134" s="11">
        <v>2033</v>
      </c>
      <c r="K134" s="11" t="s">
        <v>126</v>
      </c>
      <c r="L134" s="25" t="s">
        <v>108</v>
      </c>
      <c r="M134" s="11" t="s">
        <v>127</v>
      </c>
    </row>
    <row r="135" spans="9:13" x14ac:dyDescent="0.2">
      <c r="I135" s="11" t="str">
        <f t="shared" si="7"/>
        <v>2034(令和16)年</v>
      </c>
      <c r="J135" s="11">
        <v>2034</v>
      </c>
      <c r="K135" s="11" t="s">
        <v>126</v>
      </c>
      <c r="L135" s="25" t="s">
        <v>109</v>
      </c>
      <c r="M135" s="11" t="s">
        <v>127</v>
      </c>
    </row>
    <row r="136" spans="9:13" x14ac:dyDescent="0.2">
      <c r="I136" s="11" t="str">
        <f t="shared" si="7"/>
        <v>2035(令和17)年</v>
      </c>
      <c r="J136" s="11">
        <v>2035</v>
      </c>
      <c r="K136" s="11" t="s">
        <v>126</v>
      </c>
      <c r="L136" s="25" t="s">
        <v>110</v>
      </c>
      <c r="M136" s="11" t="s">
        <v>127</v>
      </c>
    </row>
    <row r="137" spans="9:13" x14ac:dyDescent="0.2">
      <c r="I137" s="11" t="str">
        <f t="shared" si="7"/>
        <v>2036(令和18)年</v>
      </c>
      <c r="J137" s="11">
        <v>2036</v>
      </c>
      <c r="K137" s="11" t="s">
        <v>126</v>
      </c>
      <c r="L137" s="25" t="s">
        <v>111</v>
      </c>
      <c r="M137" s="11" t="s">
        <v>127</v>
      </c>
    </row>
    <row r="138" spans="9:13" x14ac:dyDescent="0.2">
      <c r="I138" s="11" t="str">
        <f t="shared" si="7"/>
        <v>2037(令和19)年</v>
      </c>
      <c r="J138" s="11">
        <v>2037</v>
      </c>
      <c r="K138" s="11" t="s">
        <v>126</v>
      </c>
      <c r="L138" s="25" t="s">
        <v>112</v>
      </c>
      <c r="M138" s="11" t="s">
        <v>127</v>
      </c>
    </row>
    <row r="139" spans="9:13" x14ac:dyDescent="0.2">
      <c r="I139" s="11" t="str">
        <f t="shared" si="7"/>
        <v>2038(令和20)年</v>
      </c>
      <c r="J139" s="11">
        <v>2038</v>
      </c>
      <c r="K139" s="11" t="s">
        <v>126</v>
      </c>
      <c r="L139" s="25" t="s">
        <v>113</v>
      </c>
      <c r="M139" s="11" t="s">
        <v>127</v>
      </c>
    </row>
    <row r="140" spans="9:13" x14ac:dyDescent="0.2">
      <c r="I140" s="11" t="str">
        <f t="shared" si="7"/>
        <v>2039(令和21)年</v>
      </c>
      <c r="J140" s="11">
        <v>2039</v>
      </c>
      <c r="K140" s="11" t="s">
        <v>126</v>
      </c>
      <c r="L140" s="25" t="s">
        <v>114</v>
      </c>
      <c r="M140" s="11" t="s">
        <v>127</v>
      </c>
    </row>
    <row r="141" spans="9:13" x14ac:dyDescent="0.2">
      <c r="I141" s="11" t="str">
        <f t="shared" si="7"/>
        <v>2040(令和22)年</v>
      </c>
      <c r="J141" s="11">
        <v>2040</v>
      </c>
      <c r="K141" s="11" t="s">
        <v>126</v>
      </c>
      <c r="L141" s="25" t="s">
        <v>115</v>
      </c>
      <c r="M141" s="11" t="s">
        <v>127</v>
      </c>
    </row>
    <row r="142" spans="9:13" x14ac:dyDescent="0.2">
      <c r="I142" s="11" t="str">
        <f t="shared" si="7"/>
        <v>2041(令和23)年</v>
      </c>
      <c r="J142" s="11">
        <v>2041</v>
      </c>
      <c r="K142" s="11" t="s">
        <v>126</v>
      </c>
      <c r="L142" s="25" t="s">
        <v>116</v>
      </c>
      <c r="M142" s="11" t="s">
        <v>127</v>
      </c>
    </row>
    <row r="143" spans="9:13" x14ac:dyDescent="0.2">
      <c r="I143" s="11" t="str">
        <f t="shared" si="7"/>
        <v>2042(令和24)年</v>
      </c>
      <c r="J143" s="11">
        <v>2042</v>
      </c>
      <c r="K143" s="11" t="s">
        <v>126</v>
      </c>
      <c r="L143" s="25" t="s">
        <v>117</v>
      </c>
      <c r="M143" s="11" t="s">
        <v>127</v>
      </c>
    </row>
    <row r="144" spans="9:13" x14ac:dyDescent="0.2">
      <c r="I144" s="11" t="str">
        <f t="shared" si="7"/>
        <v>2043(令和25)年</v>
      </c>
      <c r="J144" s="11">
        <v>2043</v>
      </c>
      <c r="K144" s="11" t="s">
        <v>126</v>
      </c>
      <c r="L144" s="25" t="s">
        <v>118</v>
      </c>
      <c r="M144" s="11" t="s">
        <v>127</v>
      </c>
    </row>
    <row r="145" spans="9:13" x14ac:dyDescent="0.2">
      <c r="I145" s="11" t="str">
        <f t="shared" si="7"/>
        <v>2044(令和26)年</v>
      </c>
      <c r="J145" s="11">
        <v>2044</v>
      </c>
      <c r="K145" s="11" t="s">
        <v>126</v>
      </c>
      <c r="L145" s="25" t="s">
        <v>119</v>
      </c>
      <c r="M145" s="11" t="s">
        <v>127</v>
      </c>
    </row>
    <row r="146" spans="9:13" x14ac:dyDescent="0.2">
      <c r="I146" s="11" t="str">
        <f t="shared" si="7"/>
        <v>2045(令和27)年</v>
      </c>
      <c r="J146" s="11">
        <v>2045</v>
      </c>
      <c r="K146" s="11" t="s">
        <v>126</v>
      </c>
      <c r="L146" s="25" t="s">
        <v>120</v>
      </c>
      <c r="M146" s="11" t="s">
        <v>127</v>
      </c>
    </row>
    <row r="147" spans="9:13" x14ac:dyDescent="0.2">
      <c r="I147" s="11" t="str">
        <f t="shared" si="7"/>
        <v>2046(令和28)年</v>
      </c>
      <c r="J147" s="11">
        <v>2046</v>
      </c>
      <c r="K147" s="11" t="s">
        <v>126</v>
      </c>
      <c r="L147" s="25" t="s">
        <v>121</v>
      </c>
      <c r="M147" s="11" t="s">
        <v>127</v>
      </c>
    </row>
    <row r="148" spans="9:13" x14ac:dyDescent="0.2">
      <c r="I148" s="11" t="str">
        <f t="shared" si="7"/>
        <v>2047(令和29)年</v>
      </c>
      <c r="J148" s="11">
        <v>2047</v>
      </c>
      <c r="K148" s="11" t="s">
        <v>126</v>
      </c>
      <c r="L148" s="25" t="s">
        <v>122</v>
      </c>
      <c r="M148" s="11" t="s">
        <v>127</v>
      </c>
    </row>
    <row r="149" spans="9:13" x14ac:dyDescent="0.2">
      <c r="I149" s="11" t="str">
        <f t="shared" si="7"/>
        <v>2048(令和30)年</v>
      </c>
      <c r="J149" s="11">
        <v>2048</v>
      </c>
      <c r="K149" s="11" t="s">
        <v>126</v>
      </c>
      <c r="L149" s="25" t="s">
        <v>123</v>
      </c>
      <c r="M149" s="11" t="s">
        <v>127</v>
      </c>
    </row>
    <row r="150" spans="9:13" x14ac:dyDescent="0.2">
      <c r="I150" s="11" t="str">
        <f t="shared" si="7"/>
        <v>2049(令和31)年</v>
      </c>
      <c r="J150" s="11">
        <v>2049</v>
      </c>
      <c r="K150" s="11" t="s">
        <v>126</v>
      </c>
      <c r="L150" s="25" t="s">
        <v>124</v>
      </c>
      <c r="M150" s="11" t="s">
        <v>127</v>
      </c>
    </row>
    <row r="151" spans="9:13" x14ac:dyDescent="0.2">
      <c r="I151" s="11" t="str">
        <f t="shared" si="7"/>
        <v>2050(令和32)年</v>
      </c>
      <c r="J151" s="11">
        <v>2050</v>
      </c>
      <c r="K151" s="11" t="s">
        <v>126</v>
      </c>
      <c r="L151" s="25" t="s">
        <v>125</v>
      </c>
      <c r="M151" s="11" t="s">
        <v>127</v>
      </c>
    </row>
  </sheetData>
  <sheetProtection algorithmName="SHA-512" hashValue="aVSj4QhMwGVXOGGc/crWV/NgArk8vd198Wl92sm1LqW23QBy2Q+nY0L37U36veDvIc1X8eDauzin3Jc0Wz07Xg==" saltValue="gQ4QuuluvDb0mGndGIhzxw==" spinCount="100000" sheet="1" objects="1" scenarios="1"/>
  <mergeCells count="11">
    <mergeCell ref="B36:E36"/>
    <mergeCell ref="B5:B6"/>
    <mergeCell ref="B2:B3"/>
    <mergeCell ref="C4:E4"/>
    <mergeCell ref="A18:B18"/>
    <mergeCell ref="D8:E8"/>
    <mergeCell ref="D9:E9"/>
    <mergeCell ref="D10:E10"/>
    <mergeCell ref="D11:E11"/>
    <mergeCell ref="D12:E12"/>
    <mergeCell ref="D13:E13"/>
  </mergeCells>
  <phoneticPr fontId="3"/>
  <conditionalFormatting sqref="D12:E12">
    <cfRule type="containsBlanks" dxfId="48" priority="24">
      <formula>LEN(TRIM(D12))=0</formula>
    </cfRule>
  </conditionalFormatting>
  <conditionalFormatting sqref="D13:E13">
    <cfRule type="containsBlanks" dxfId="47" priority="23">
      <formula>LEN(TRIM(D13))=0</formula>
    </cfRule>
  </conditionalFormatting>
  <conditionalFormatting sqref="C3">
    <cfRule type="containsBlanks" dxfId="46" priority="20">
      <formula>LEN(TRIM(C3))=0</formula>
    </cfRule>
  </conditionalFormatting>
  <conditionalFormatting sqref="D3">
    <cfRule type="containsBlanks" dxfId="45" priority="19">
      <formula>LEN(TRIM(D3))=0</formula>
    </cfRule>
  </conditionalFormatting>
  <conditionalFormatting sqref="E3">
    <cfRule type="containsBlanks" dxfId="44" priority="18">
      <formula>LEN(TRIM(E3))=0</formula>
    </cfRule>
  </conditionalFormatting>
  <conditionalFormatting sqref="C6">
    <cfRule type="containsBlanks" dxfId="43" priority="17">
      <formula>LEN(TRIM(C6))=0</formula>
    </cfRule>
  </conditionalFormatting>
  <conditionalFormatting sqref="D6">
    <cfRule type="containsBlanks" dxfId="42" priority="16">
      <formula>LEN(TRIM(D6))=0</formula>
    </cfRule>
  </conditionalFormatting>
  <conditionalFormatting sqref="E6">
    <cfRule type="containsBlanks" dxfId="41" priority="15">
      <formula>LEN(TRIM(E6))=0</formula>
    </cfRule>
  </conditionalFormatting>
  <conditionalFormatting sqref="D8:E8">
    <cfRule type="containsBlanks" dxfId="40" priority="14">
      <formula>LEN(TRIM(D8))=0</formula>
    </cfRule>
  </conditionalFormatting>
  <conditionalFormatting sqref="D9:E9">
    <cfRule type="containsBlanks" dxfId="39" priority="13">
      <formula>LEN(TRIM(D9))=0</formula>
    </cfRule>
  </conditionalFormatting>
  <conditionalFormatting sqref="D10:E10">
    <cfRule type="containsBlanks" dxfId="38" priority="12">
      <formula>LEN(TRIM(D10))=0</formula>
    </cfRule>
  </conditionalFormatting>
  <conditionalFormatting sqref="D11:E11">
    <cfRule type="containsBlanks" dxfId="37" priority="11">
      <formula>LEN(TRIM(D11))=0</formula>
    </cfRule>
  </conditionalFormatting>
  <conditionalFormatting sqref="C15">
    <cfRule type="containsBlanks" dxfId="36" priority="10">
      <formula>LEN(TRIM(C15))=0</formula>
    </cfRule>
  </conditionalFormatting>
  <conditionalFormatting sqref="C22:C30">
    <cfRule type="containsBlanks" dxfId="35" priority="7">
      <formula>LEN(TRIM(C22))=0</formula>
    </cfRule>
  </conditionalFormatting>
  <conditionalFormatting sqref="C19:C21">
    <cfRule type="containsBlanks" dxfId="34" priority="6">
      <formula>LEN(TRIM(C19))=0</formula>
    </cfRule>
  </conditionalFormatting>
  <conditionalFormatting sqref="C31">
    <cfRule type="containsBlanks" dxfId="33" priority="3">
      <formula>LEN(TRIM(C31))=0</formula>
    </cfRule>
  </conditionalFormatting>
  <conditionalFormatting sqref="C32:C33">
    <cfRule type="containsBlanks" dxfId="32" priority="2">
      <formula>LEN(TRIM(C32))=0</formula>
    </cfRule>
  </conditionalFormatting>
  <conditionalFormatting sqref="B36:E36">
    <cfRule type="containsBlanks" dxfId="31" priority="1">
      <formula>LEN(TRIM(B36))=0</formula>
    </cfRule>
  </conditionalFormatting>
  <dataValidations count="7">
    <dataValidation type="list" allowBlank="1" showInputMessage="1" showErrorMessage="1" sqref="C6" xr:uid="{91A5F372-3C70-4A54-9081-C745402EC6E5}">
      <formula1>$I$124:$I$128</formula1>
    </dataValidation>
    <dataValidation type="list" allowBlank="1" showInputMessage="1" showErrorMessage="1" sqref="D3" xr:uid="{084309A6-5DEE-4D41-885C-04E1F002B97C}">
      <formula1>$N$1:$N$13</formula1>
    </dataValidation>
    <dataValidation type="list" allowBlank="1" showInputMessage="1" showErrorMessage="1" sqref="D6" xr:uid="{B1655B3F-1D4A-4DDE-B0C5-81EAF898361B}">
      <formula1>$N$2:$N$13</formula1>
    </dataValidation>
    <dataValidation type="list" allowBlank="1" showInputMessage="1" showErrorMessage="1" sqref="E3" xr:uid="{DDAFD0E3-98EA-4FFB-AB84-E6680F7A0275}">
      <formula1>$P$1:$P$32</formula1>
    </dataValidation>
    <dataValidation type="list" allowBlank="1" showInputMessage="1" showErrorMessage="1" sqref="E6" xr:uid="{EE2DAD7E-ED33-49C8-9D33-CB4E7A2218D3}">
      <formula1>$R$2:$R$32</formula1>
    </dataValidation>
    <dataValidation type="list" allowBlank="1" showInputMessage="1" showErrorMessage="1" sqref="C15" xr:uid="{631B2081-E966-49CD-A601-7FE850F4284D}">
      <formula1>$H$1:$H$43</formula1>
    </dataValidation>
    <dataValidation type="list" allowBlank="1" showInputMessage="1" showErrorMessage="1" sqref="C3" xr:uid="{2B5088C3-A7CC-419F-B06A-7157D38DAFAD}">
      <formula1>$I$2:$I$125</formula1>
    </dataValidation>
  </dataValidations>
  <pageMargins left="0.78740157480314965" right="0.59055118110236227" top="0.98425196850393704" bottom="0.78740157480314965" header="0.39370078740157483" footer="0.39370078740157483"/>
  <pageSetup paperSize="9" orientation="portrait" r:id="rId1"/>
  <headerFooter>
    <oddHeader>&amp;R&amp;"ＭＳ Ｐ明朝,標準"&amp;A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E5E74-A266-4ABF-89E1-98EBEDC0C044}">
  <sheetPr>
    <tabColor rgb="FF0070C0"/>
  </sheetPr>
  <dimension ref="A1:AU208"/>
  <sheetViews>
    <sheetView showGridLines="0" view="pageBreakPreview" zoomScaleNormal="100" zoomScaleSheetLayoutView="100" workbookViewId="0">
      <selection activeCell="A6" sqref="A6:AN6"/>
    </sheetView>
  </sheetViews>
  <sheetFormatPr defaultColWidth="9" defaultRowHeight="15" customHeight="1" x14ac:dyDescent="0.2"/>
  <cols>
    <col min="1" max="39" width="2.109375" style="58" customWidth="1"/>
    <col min="40" max="41" width="2.33203125" style="58" customWidth="1"/>
    <col min="42" max="42" width="4.44140625" style="58" bestFit="1" customWidth="1"/>
    <col min="43" max="16384" width="9" style="58"/>
  </cols>
  <sheetData>
    <row r="1" spans="1:47" ht="40.049999999999997" customHeight="1" x14ac:dyDescent="0.2">
      <c r="A1" s="211" t="s">
        <v>42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3"/>
    </row>
    <row r="2" spans="1:47" ht="15" customHeight="1" x14ac:dyDescent="0.2">
      <c r="A2" s="59"/>
      <c r="B2" s="60"/>
      <c r="C2" s="60" t="s">
        <v>43</v>
      </c>
      <c r="D2" s="60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61"/>
    </row>
    <row r="3" spans="1:47" ht="6" customHeight="1" x14ac:dyDescent="0.2"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7" s="36" customFormat="1" ht="15" customHeight="1" x14ac:dyDescent="0.2">
      <c r="A4" s="37" t="s">
        <v>41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</row>
    <row r="5" spans="1:47" s="36" customFormat="1" ht="6" customHeight="1" x14ac:dyDescent="0.2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6"/>
      <c r="AO5" s="67"/>
    </row>
    <row r="6" spans="1:47" s="68" customFormat="1" ht="15" customHeight="1" x14ac:dyDescent="0.2">
      <c r="A6" s="214" t="s">
        <v>7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5"/>
      <c r="AO6" s="109"/>
    </row>
    <row r="7" spans="1:47" s="68" customFormat="1" ht="6" customHeight="1" x14ac:dyDescent="0.2">
      <c r="A7" s="69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70"/>
      <c r="AO7" s="32"/>
    </row>
    <row r="8" spans="1:47" s="68" customFormat="1" ht="15" customHeight="1" x14ac:dyDescent="0.2">
      <c r="A8" s="69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216" t="str">
        <f>IF(入力表!$AD$5="","令和　　　年　　　月　　　日",入力表!$AD$5)</f>
        <v>　　　年　　　月　　　日</v>
      </c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7"/>
      <c r="AL8" s="32"/>
      <c r="AM8" s="32"/>
      <c r="AN8" s="70"/>
      <c r="AO8" s="32"/>
    </row>
    <row r="9" spans="1:47" s="68" customFormat="1" ht="6" customHeight="1" x14ac:dyDescent="0.2">
      <c r="A9" s="6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70"/>
      <c r="AO9" s="32"/>
    </row>
    <row r="10" spans="1:47" s="68" customFormat="1" ht="15" customHeight="1" x14ac:dyDescent="0.2">
      <c r="A10" s="69" t="s">
        <v>9</v>
      </c>
      <c r="B10" s="32" t="s">
        <v>10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70"/>
      <c r="AO10" s="32"/>
    </row>
    <row r="11" spans="1:47" s="68" customFormat="1" ht="6" customHeight="1" x14ac:dyDescent="0.2">
      <c r="A11" s="69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70"/>
      <c r="AO11" s="32"/>
    </row>
    <row r="12" spans="1:47" s="68" customFormat="1" ht="15" customHeight="1" x14ac:dyDescent="0.2">
      <c r="A12" s="69"/>
      <c r="B12" s="32"/>
      <c r="C12" s="32"/>
      <c r="D12" s="32"/>
      <c r="E12" s="110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10" t="s">
        <v>12</v>
      </c>
      <c r="U12" s="210"/>
      <c r="V12" s="210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70"/>
      <c r="AO12" s="32"/>
    </row>
    <row r="13" spans="1:47" s="68" customFormat="1" ht="6" customHeight="1" x14ac:dyDescent="0.2">
      <c r="A13" s="69"/>
      <c r="B13" s="32"/>
      <c r="C13" s="32"/>
      <c r="D13" s="32"/>
      <c r="E13" s="30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0"/>
      <c r="AO13" s="32"/>
    </row>
    <row r="14" spans="1:47" s="68" customFormat="1" ht="15" customHeight="1" x14ac:dyDescent="0.2">
      <c r="A14" s="69"/>
      <c r="B14" s="110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09" t="s">
        <v>13</v>
      </c>
      <c r="U14" s="209"/>
      <c r="V14" s="209"/>
      <c r="W14" s="218" t="str">
        <f>IF(入力表!$D$8="","",入力表!$D$8)</f>
        <v/>
      </c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72"/>
      <c r="AM14" s="71"/>
      <c r="AN14" s="70"/>
      <c r="AO14" s="32"/>
    </row>
    <row r="15" spans="1:47" s="68" customFormat="1" ht="15" customHeight="1" x14ac:dyDescent="0.2">
      <c r="A15" s="69"/>
      <c r="B15" s="32"/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219" t="str">
        <f>IF(入力表!$D$9="","",入力表!$D$9)</f>
        <v/>
      </c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20"/>
      <c r="AL15" s="32"/>
      <c r="AM15" s="32"/>
      <c r="AN15" s="70"/>
      <c r="AO15" s="32"/>
    </row>
    <row r="16" spans="1:47" s="68" customFormat="1" ht="15" customHeight="1" x14ac:dyDescent="0.2">
      <c r="A16" s="69"/>
      <c r="B16" s="110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09" t="s">
        <v>14</v>
      </c>
      <c r="U16" s="209"/>
      <c r="V16" s="209"/>
      <c r="W16" s="218" t="str">
        <f>IF(入力表!$D$10="","",入力表!$D$10)</f>
        <v/>
      </c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92" t="s">
        <v>48</v>
      </c>
      <c r="AL16" s="32"/>
      <c r="AM16" s="32"/>
      <c r="AN16" s="70"/>
      <c r="AO16" s="32"/>
    </row>
    <row r="17" spans="1:42" s="68" customFormat="1" ht="6" customHeight="1" x14ac:dyDescent="0.2">
      <c r="A17" s="69"/>
      <c r="B17" s="110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109"/>
      <c r="U17" s="109"/>
      <c r="V17" s="109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70"/>
      <c r="AO17" s="32"/>
    </row>
    <row r="18" spans="1:42" s="68" customFormat="1" ht="15" customHeight="1" x14ac:dyDescent="0.2">
      <c r="A18" s="6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73"/>
      <c r="AK18" s="32"/>
      <c r="AL18" s="32"/>
      <c r="AM18" s="32"/>
      <c r="AN18" s="70"/>
      <c r="AO18" s="32"/>
    </row>
    <row r="19" spans="1:42" s="78" customFormat="1" ht="15" customHeight="1" x14ac:dyDescent="0.2">
      <c r="A19" s="74" t="s">
        <v>47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76"/>
      <c r="W19" s="76"/>
      <c r="X19" s="76"/>
      <c r="Y19" s="76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77"/>
      <c r="AO19" s="75"/>
    </row>
    <row r="20" spans="1:42" s="78" customFormat="1" ht="15" customHeight="1" x14ac:dyDescent="0.2">
      <c r="A20" s="74" t="s">
        <v>44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9"/>
      <c r="AO20" s="75"/>
    </row>
    <row r="21" spans="1:42" s="68" customFormat="1" ht="15" customHeight="1" x14ac:dyDescent="0.2">
      <c r="A21" s="69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70"/>
      <c r="AO21" s="32"/>
    </row>
    <row r="22" spans="1:42" s="68" customFormat="1" ht="15" customHeight="1" x14ac:dyDescent="0.2">
      <c r="A22" s="214" t="s">
        <v>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5"/>
      <c r="AO22" s="109"/>
    </row>
    <row r="23" spans="1:42" s="68" customFormat="1" ht="15" customHeight="1" x14ac:dyDescent="0.2">
      <c r="A23" s="69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70"/>
      <c r="AO23" s="32"/>
    </row>
    <row r="24" spans="1:42" s="68" customFormat="1" ht="15" customHeight="1" x14ac:dyDescent="0.2">
      <c r="A24" s="69" t="s">
        <v>31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22" t="str">
        <f>IF(入力表!$AD$2="","　　　年　　　月　　　日",入力表!$AD$2)</f>
        <v>　　　年　　　月　　　日</v>
      </c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32"/>
      <c r="AM24" s="32"/>
      <c r="AN24" s="70"/>
      <c r="AO24" s="32"/>
    </row>
    <row r="25" spans="1:42" s="68" customFormat="1" ht="15" customHeight="1" x14ac:dyDescent="0.2">
      <c r="A25" s="69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70"/>
      <c r="AO25" s="32"/>
    </row>
    <row r="26" spans="1:42" s="68" customFormat="1" ht="15" customHeight="1" x14ac:dyDescent="0.2">
      <c r="A26" s="31" t="s">
        <v>46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70"/>
      <c r="AO26" s="32"/>
    </row>
    <row r="27" spans="1:42" s="68" customFormat="1" ht="15" customHeight="1" x14ac:dyDescent="0.2">
      <c r="A27" s="31" t="s">
        <v>32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70"/>
      <c r="AO27" s="32"/>
    </row>
    <row r="28" spans="1:42" s="68" customFormat="1" ht="6" customHeight="1" x14ac:dyDescent="0.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70"/>
      <c r="AO28" s="32"/>
    </row>
    <row r="29" spans="1:42" s="68" customFormat="1" ht="15" customHeight="1" x14ac:dyDescent="0.2">
      <c r="A29" s="31"/>
      <c r="B29" s="32"/>
      <c r="C29" s="32"/>
      <c r="F29" s="209" t="s">
        <v>19</v>
      </c>
      <c r="G29" s="209"/>
      <c r="H29" s="209"/>
      <c r="I29" s="210" t="s">
        <v>21</v>
      </c>
      <c r="J29" s="189">
        <v>100</v>
      </c>
      <c r="K29" s="189"/>
      <c r="L29" s="189"/>
      <c r="N29" s="32"/>
      <c r="O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70"/>
      <c r="AO29" s="32"/>
    </row>
    <row r="30" spans="1:42" s="68" customFormat="1" ht="15" customHeight="1" x14ac:dyDescent="0.2">
      <c r="A30" s="31"/>
      <c r="B30" s="110"/>
      <c r="C30" s="32"/>
      <c r="F30" s="32"/>
      <c r="G30" s="32" t="s">
        <v>20</v>
      </c>
      <c r="H30" s="32"/>
      <c r="I30" s="210"/>
      <c r="J30" s="189"/>
      <c r="K30" s="189"/>
      <c r="L30" s="189"/>
      <c r="N30" s="32"/>
      <c r="O30" s="32"/>
      <c r="S30" s="32"/>
      <c r="T30" s="32"/>
      <c r="U30" s="32"/>
      <c r="V30" s="32"/>
      <c r="W30" s="32"/>
      <c r="X30" s="32"/>
      <c r="Y30" s="80" t="s">
        <v>15</v>
      </c>
      <c r="Z30" s="80"/>
      <c r="AA30" s="80"/>
      <c r="AB30" s="80"/>
      <c r="AC30" s="191" t="str">
        <f>IF($Y$140="","",$Y$140)</f>
        <v/>
      </c>
      <c r="AD30" s="191"/>
      <c r="AE30" s="191"/>
      <c r="AF30" s="191"/>
      <c r="AG30" s="80" t="s">
        <v>16</v>
      </c>
      <c r="AH30" s="80"/>
      <c r="AI30" s="80"/>
      <c r="AJ30" s="80"/>
      <c r="AK30" s="32"/>
      <c r="AL30" s="32"/>
      <c r="AM30" s="32"/>
      <c r="AN30" s="70"/>
      <c r="AO30" s="32"/>
      <c r="AP30" s="93" t="str">
        <f>IF($I$138&gt;$AC$138,"※認定不可、売上高が前年同期間に比べ増加しています！",IF($Y$140&lt;20,"※認定不可、売上高が前年同期間に比べ20%以上減少していません！",""))</f>
        <v/>
      </c>
    </row>
    <row r="31" spans="1:42" s="68" customFormat="1" ht="6" customHeight="1" x14ac:dyDescent="0.2">
      <c r="A31" s="6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70"/>
      <c r="AO31" s="32"/>
    </row>
    <row r="32" spans="1:42" s="68" customFormat="1" ht="15" customHeight="1" x14ac:dyDescent="0.2">
      <c r="A32" s="69"/>
      <c r="B32" s="32"/>
      <c r="C32" s="32"/>
      <c r="E32" s="110" t="s">
        <v>22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70"/>
      <c r="AO32" s="32"/>
    </row>
    <row r="33" spans="1:42" s="68" customFormat="1" ht="15" customHeight="1" x14ac:dyDescent="0.2">
      <c r="A33" s="6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86" t="str">
        <f>IF(入力表!$C$31="","",入力表!$C$31)</f>
        <v/>
      </c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80" t="s">
        <v>17</v>
      </c>
      <c r="AK33" s="32"/>
      <c r="AL33" s="32"/>
      <c r="AM33" s="32"/>
      <c r="AN33" s="70"/>
      <c r="AO33" s="32"/>
    </row>
    <row r="34" spans="1:42" s="68" customFormat="1" ht="6" customHeight="1" x14ac:dyDescent="0.2">
      <c r="A34" s="6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70"/>
      <c r="AO34" s="32"/>
    </row>
    <row r="35" spans="1:42" s="68" customFormat="1" ht="15" customHeight="1" x14ac:dyDescent="0.2">
      <c r="A35" s="69"/>
      <c r="B35" s="32"/>
      <c r="C35" s="32"/>
      <c r="E35" s="110" t="s">
        <v>23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70"/>
      <c r="AO35" s="32"/>
    </row>
    <row r="36" spans="1:42" s="68" customFormat="1" ht="15" customHeight="1" x14ac:dyDescent="0.2">
      <c r="A36" s="69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186" t="str">
        <f>IF(入力表!$C$19="","",入力表!$C$19)</f>
        <v/>
      </c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80" t="s">
        <v>17</v>
      </c>
      <c r="AK36" s="32"/>
      <c r="AL36" s="32"/>
      <c r="AM36" s="32"/>
      <c r="AN36" s="70"/>
      <c r="AO36" s="32"/>
    </row>
    <row r="37" spans="1:42" s="68" customFormat="1" ht="6" customHeight="1" x14ac:dyDescent="0.2">
      <c r="A37" s="69"/>
      <c r="B37" s="3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70"/>
      <c r="AO37" s="32"/>
    </row>
    <row r="38" spans="1:42" s="68" customFormat="1" ht="15" customHeight="1" x14ac:dyDescent="0.2">
      <c r="A38" s="69"/>
      <c r="C38" s="32" t="s">
        <v>24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70"/>
      <c r="AO38" s="32"/>
    </row>
    <row r="39" spans="1:42" s="68" customFormat="1" ht="6" customHeight="1" x14ac:dyDescent="0.2">
      <c r="A39" s="69"/>
      <c r="B39" s="32"/>
      <c r="C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70"/>
      <c r="AO39" s="32"/>
    </row>
    <row r="40" spans="1:42" s="68" customFormat="1" ht="15" customHeight="1" x14ac:dyDescent="0.2">
      <c r="A40" s="69"/>
      <c r="B40" s="32"/>
      <c r="C40" s="32"/>
      <c r="F40" s="188" t="s">
        <v>25</v>
      </c>
      <c r="G40" s="188"/>
      <c r="H40" s="188"/>
      <c r="I40" s="188"/>
      <c r="J40" s="188"/>
      <c r="K40" s="188"/>
      <c r="L40" s="188"/>
      <c r="M40" s="188"/>
      <c r="N40" s="188"/>
      <c r="O40" s="189" t="s">
        <v>27</v>
      </c>
      <c r="P40" s="189"/>
      <c r="Q40" s="189"/>
      <c r="R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70"/>
      <c r="AO40" s="32"/>
    </row>
    <row r="41" spans="1:42" s="68" customFormat="1" ht="15" customHeight="1" x14ac:dyDescent="0.2">
      <c r="A41" s="69"/>
      <c r="B41" s="32"/>
      <c r="C41" s="32"/>
      <c r="F41" s="190" t="s">
        <v>26</v>
      </c>
      <c r="G41" s="190"/>
      <c r="H41" s="190"/>
      <c r="I41" s="190"/>
      <c r="J41" s="190"/>
      <c r="K41" s="190"/>
      <c r="L41" s="190"/>
      <c r="M41" s="190"/>
      <c r="N41" s="190"/>
      <c r="O41" s="189"/>
      <c r="P41" s="189"/>
      <c r="Q41" s="189"/>
      <c r="R41" s="32"/>
      <c r="V41" s="32"/>
      <c r="W41" s="32"/>
      <c r="X41" s="32"/>
      <c r="Y41" s="80" t="s">
        <v>15</v>
      </c>
      <c r="Z41" s="80"/>
      <c r="AA41" s="80"/>
      <c r="AB41" s="80"/>
      <c r="AC41" s="191" t="str">
        <f>IF($Y$152="","",$Y$152)</f>
        <v/>
      </c>
      <c r="AD41" s="191"/>
      <c r="AE41" s="191"/>
      <c r="AF41" s="191"/>
      <c r="AG41" s="80" t="s">
        <v>18</v>
      </c>
      <c r="AH41" s="80"/>
      <c r="AI41" s="80"/>
      <c r="AJ41" s="80"/>
      <c r="AK41" s="80"/>
      <c r="AL41" s="80"/>
      <c r="AM41" s="80"/>
      <c r="AN41" s="70"/>
      <c r="AO41" s="32"/>
      <c r="AP41" s="93" t="str">
        <f>IF($I$150&gt;$AC$150,"※認定不可、売上高が前年同期間に比べ増加しています！",IF($Y$152&lt;20,"※認定不可、売上高が前年同期間に比べ20%以上減少していません！",""))</f>
        <v/>
      </c>
    </row>
    <row r="42" spans="1:42" s="68" customFormat="1" ht="6" customHeight="1" x14ac:dyDescent="0.2">
      <c r="A42" s="69"/>
      <c r="B42" s="32"/>
      <c r="C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70"/>
      <c r="AO42" s="32"/>
    </row>
    <row r="43" spans="1:42" s="68" customFormat="1" ht="15" customHeight="1" x14ac:dyDescent="0.2">
      <c r="A43" s="69"/>
      <c r="B43" s="32"/>
      <c r="C43" s="32"/>
      <c r="E43" s="32" t="s">
        <v>34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70"/>
      <c r="AO43" s="32"/>
    </row>
    <row r="44" spans="1:42" s="68" customFormat="1" ht="15" customHeight="1" x14ac:dyDescent="0.2">
      <c r="A44" s="69"/>
      <c r="B44" s="33"/>
      <c r="C44" s="33"/>
      <c r="D44" s="33"/>
      <c r="E44" s="33"/>
      <c r="F44" s="33"/>
      <c r="G44" s="33"/>
      <c r="H44" s="33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186" t="str">
        <f>IF($I$148="","",$I$148)</f>
        <v/>
      </c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80" t="s">
        <v>17</v>
      </c>
      <c r="AK44" s="32"/>
      <c r="AL44" s="32"/>
      <c r="AM44" s="32"/>
      <c r="AN44" s="70"/>
      <c r="AO44" s="32"/>
    </row>
    <row r="45" spans="1:42" s="68" customFormat="1" ht="6" customHeight="1" x14ac:dyDescent="0.2">
      <c r="A45" s="6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70"/>
      <c r="AO45" s="32"/>
    </row>
    <row r="46" spans="1:42" s="68" customFormat="1" ht="15" customHeight="1" x14ac:dyDescent="0.2">
      <c r="A46" s="69"/>
      <c r="B46" s="32"/>
      <c r="C46" s="32"/>
      <c r="E46" s="110" t="s">
        <v>35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70"/>
      <c r="AO46" s="32"/>
    </row>
    <row r="47" spans="1:42" s="68" customFormat="1" ht="15" customHeight="1" x14ac:dyDescent="0.2">
      <c r="A47" s="69"/>
      <c r="B47" s="33"/>
      <c r="C47" s="33"/>
      <c r="D47" s="33"/>
      <c r="E47" s="33"/>
      <c r="F47" s="33"/>
      <c r="G47" s="33"/>
      <c r="H47" s="33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86" t="str">
        <f>IF($AC$148="","",$AC$148)</f>
        <v/>
      </c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80" t="s">
        <v>17</v>
      </c>
      <c r="AK47" s="32"/>
      <c r="AL47" s="32"/>
      <c r="AM47" s="32"/>
      <c r="AN47" s="70"/>
      <c r="AO47" s="32"/>
    </row>
    <row r="48" spans="1:42" s="68" customFormat="1" ht="15" customHeight="1" x14ac:dyDescent="0.2">
      <c r="A48" s="69"/>
      <c r="B48" s="110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70"/>
      <c r="AO48" s="32"/>
    </row>
    <row r="49" spans="1:41" s="68" customFormat="1" ht="15" customHeight="1" x14ac:dyDescent="0.2">
      <c r="A49" s="31" t="s">
        <v>329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70"/>
      <c r="AO49" s="32"/>
    </row>
    <row r="50" spans="1:41" s="36" customFormat="1" ht="6" customHeight="1" x14ac:dyDescent="0.2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3"/>
      <c r="AO50" s="67"/>
    </row>
    <row r="51" spans="1:41" s="36" customFormat="1" ht="15" customHeight="1" x14ac:dyDescent="0.2">
      <c r="A51" s="84"/>
      <c r="B51" s="193" t="str">
        <f>IF(入力表!$B$36="","",入力表!$B$36)</f>
        <v/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85"/>
      <c r="AO51" s="37"/>
    </row>
    <row r="52" spans="1:41" s="36" customFormat="1" ht="6" customHeight="1" x14ac:dyDescent="0.2">
      <c r="A52" s="86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87"/>
      <c r="AO52" s="37"/>
    </row>
    <row r="53" spans="1:41" s="39" customFormat="1" ht="15" customHeight="1" x14ac:dyDescent="0.2">
      <c r="A53" s="195" t="s">
        <v>28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</row>
    <row r="54" spans="1:41" s="39" customFormat="1" ht="34.950000000000003" customHeight="1" x14ac:dyDescent="0.2">
      <c r="A54" s="196" t="s">
        <v>37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07"/>
    </row>
    <row r="55" spans="1:41" s="36" customFormat="1" ht="6" customHeight="1" x14ac:dyDescent="0.2">
      <c r="A55" s="88"/>
      <c r="B55" s="40"/>
      <c r="C55" s="40"/>
      <c r="D55" s="40"/>
    </row>
    <row r="56" spans="1:41" s="36" customFormat="1" ht="15" customHeight="1" x14ac:dyDescent="0.2">
      <c r="A56" s="197"/>
      <c r="B56" s="198"/>
      <c r="C56" s="199" t="s">
        <v>38</v>
      </c>
      <c r="D56" s="200"/>
      <c r="E56" s="200"/>
      <c r="F56" s="200"/>
      <c r="G56" s="199"/>
      <c r="H56" s="201"/>
      <c r="I56" s="201"/>
      <c r="J56" s="201"/>
      <c r="K56" s="201"/>
      <c r="L56" s="34" t="s">
        <v>29</v>
      </c>
    </row>
    <row r="57" spans="1:41" s="106" customFormat="1" ht="6" customHeight="1" x14ac:dyDescent="0.2">
      <c r="L57" s="35"/>
    </row>
    <row r="58" spans="1:41" s="36" customFormat="1" ht="15" customHeight="1" x14ac:dyDescent="0.2">
      <c r="B58" s="202" t="s">
        <v>49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1"/>
    </row>
    <row r="59" spans="1:41" s="106" customFormat="1" ht="6" customHeight="1" x14ac:dyDescent="0.2"/>
    <row r="60" spans="1:41" s="36" customFormat="1" ht="15" customHeight="1" x14ac:dyDescent="0.2">
      <c r="B60" s="36" t="s">
        <v>30</v>
      </c>
    </row>
    <row r="61" spans="1:41" s="106" customFormat="1" ht="6" customHeight="1" x14ac:dyDescent="0.2"/>
    <row r="62" spans="1:41" s="36" customFormat="1" ht="15" customHeight="1" x14ac:dyDescent="0.2">
      <c r="A62" s="104" t="s">
        <v>33</v>
      </c>
      <c r="B62" s="104"/>
      <c r="C62" s="104"/>
      <c r="D62" s="104"/>
      <c r="E62" s="104"/>
      <c r="F62" s="104"/>
      <c r="G62" s="104"/>
      <c r="H62" s="104"/>
      <c r="I62" s="104"/>
      <c r="J62" s="104"/>
      <c r="K62" s="203" t="s">
        <v>50</v>
      </c>
      <c r="L62" s="203"/>
      <c r="M62" s="203"/>
      <c r="N62" s="203"/>
      <c r="O62" s="204"/>
      <c r="P62" s="204"/>
      <c r="Q62" s="204"/>
      <c r="R62" s="204"/>
      <c r="S62" s="204"/>
      <c r="T62" s="204"/>
      <c r="U62" s="204"/>
      <c r="V62" s="204"/>
      <c r="W62" s="204"/>
      <c r="X62" s="205" t="s">
        <v>39</v>
      </c>
      <c r="Y62" s="206"/>
      <c r="Z62" s="203" t="s">
        <v>50</v>
      </c>
      <c r="AA62" s="203"/>
      <c r="AB62" s="203"/>
      <c r="AC62" s="203"/>
      <c r="AD62" s="204"/>
      <c r="AE62" s="204"/>
      <c r="AF62" s="204"/>
      <c r="AG62" s="204"/>
      <c r="AH62" s="204"/>
      <c r="AI62" s="204"/>
      <c r="AJ62" s="204"/>
      <c r="AK62" s="204"/>
      <c r="AL62" s="204"/>
      <c r="AM62" s="207" t="s">
        <v>40</v>
      </c>
      <c r="AN62" s="208"/>
      <c r="AO62" s="37"/>
    </row>
    <row r="63" spans="1:41" s="106" customFormat="1" ht="6" customHeight="1" x14ac:dyDescent="0.2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0"/>
      <c r="AH63" s="40"/>
    </row>
    <row r="64" spans="1:41" s="106" customFormat="1" ht="15" customHeight="1" x14ac:dyDescent="0.2">
      <c r="Y64" s="192" t="s">
        <v>36</v>
      </c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</row>
    <row r="65" spans="1:41" s="36" customFormat="1" ht="12" customHeight="1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41" ht="40.049999999999997" customHeight="1" x14ac:dyDescent="0.2">
      <c r="A66" s="211" t="s">
        <v>42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3"/>
    </row>
    <row r="67" spans="1:41" ht="15" customHeight="1" x14ac:dyDescent="0.2">
      <c r="A67" s="59"/>
      <c r="B67" s="60"/>
      <c r="C67" s="60" t="s">
        <v>43</v>
      </c>
      <c r="D67" s="60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61"/>
    </row>
    <row r="68" spans="1:41" ht="6" customHeight="1" x14ac:dyDescent="0.2">
      <c r="D68" s="6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1" s="36" customFormat="1" ht="15" customHeight="1" x14ac:dyDescent="0.2">
      <c r="A69" s="37" t="s">
        <v>41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</row>
    <row r="70" spans="1:41" s="36" customFormat="1" ht="6" customHeight="1" x14ac:dyDescent="0.2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6"/>
      <c r="AO70" s="67"/>
    </row>
    <row r="71" spans="1:41" s="68" customFormat="1" ht="15" customHeight="1" x14ac:dyDescent="0.2">
      <c r="A71" s="214" t="s">
        <v>7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5"/>
      <c r="AO71" s="109"/>
    </row>
    <row r="72" spans="1:41" s="68" customFormat="1" ht="6" customHeight="1" x14ac:dyDescent="0.2">
      <c r="A72" s="69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70"/>
      <c r="AO72" s="32"/>
    </row>
    <row r="73" spans="1:41" s="68" customFormat="1" ht="15" customHeight="1" x14ac:dyDescent="0.2">
      <c r="A73" s="69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216" t="str">
        <f>IF(入力表!$AD$5="","令和　　　年　　　月　　　日",入力表!$AD$5)</f>
        <v>　　　年　　　月　　　日</v>
      </c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7"/>
      <c r="AL73" s="32"/>
      <c r="AM73" s="32"/>
      <c r="AN73" s="70"/>
      <c r="AO73" s="32"/>
    </row>
    <row r="74" spans="1:41" s="68" customFormat="1" ht="6" customHeight="1" x14ac:dyDescent="0.2">
      <c r="A74" s="69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70"/>
      <c r="AO74" s="32"/>
    </row>
    <row r="75" spans="1:41" s="68" customFormat="1" ht="15" customHeight="1" x14ac:dyDescent="0.2">
      <c r="A75" s="69" t="s">
        <v>9</v>
      </c>
      <c r="B75" s="32" t="s">
        <v>10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70"/>
      <c r="AO75" s="32"/>
    </row>
    <row r="76" spans="1:41" s="68" customFormat="1" ht="6" customHeight="1" x14ac:dyDescent="0.2">
      <c r="A76" s="69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70"/>
      <c r="AO76" s="32"/>
    </row>
    <row r="77" spans="1:41" s="68" customFormat="1" ht="15" customHeight="1" x14ac:dyDescent="0.2">
      <c r="A77" s="69"/>
      <c r="B77" s="32"/>
      <c r="C77" s="32"/>
      <c r="D77" s="32"/>
      <c r="E77" s="110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210" t="s">
        <v>12</v>
      </c>
      <c r="U77" s="210"/>
      <c r="V77" s="210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70"/>
      <c r="AO77" s="32"/>
    </row>
    <row r="78" spans="1:41" s="68" customFormat="1" ht="6" customHeight="1" x14ac:dyDescent="0.2">
      <c r="A78" s="69"/>
      <c r="B78" s="32"/>
      <c r="C78" s="32"/>
      <c r="D78" s="32"/>
      <c r="E78" s="30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0"/>
      <c r="AO78" s="32"/>
    </row>
    <row r="79" spans="1:41" s="68" customFormat="1" ht="15" customHeight="1" x14ac:dyDescent="0.2">
      <c r="A79" s="69"/>
      <c r="B79" s="110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209" t="s">
        <v>13</v>
      </c>
      <c r="U79" s="209"/>
      <c r="V79" s="209"/>
      <c r="W79" s="218" t="str">
        <f>IF(入力表!$D$8="","",入力表!$D$8)</f>
        <v/>
      </c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72"/>
      <c r="AM79" s="71"/>
      <c r="AN79" s="70"/>
      <c r="AO79" s="32"/>
    </row>
    <row r="80" spans="1:41" s="68" customFormat="1" ht="15" customHeight="1" x14ac:dyDescent="0.2">
      <c r="A80" s="69"/>
      <c r="B80" s="32"/>
      <c r="C80" s="32"/>
      <c r="D80" s="32"/>
      <c r="E80" s="30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219" t="str">
        <f>IF(入力表!$D$9="","",入力表!$D$9)</f>
        <v/>
      </c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20"/>
      <c r="AL80" s="32"/>
      <c r="AM80" s="32"/>
      <c r="AN80" s="70"/>
      <c r="AO80" s="32"/>
    </row>
    <row r="81" spans="1:42" s="68" customFormat="1" ht="15" customHeight="1" x14ac:dyDescent="0.2">
      <c r="A81" s="69"/>
      <c r="B81" s="110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209" t="s">
        <v>14</v>
      </c>
      <c r="U81" s="209"/>
      <c r="V81" s="209"/>
      <c r="W81" s="218" t="str">
        <f>IF(入力表!$D$10="","",入力表!$D$10)</f>
        <v/>
      </c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92" t="s">
        <v>48</v>
      </c>
      <c r="AL81" s="32"/>
      <c r="AM81" s="32"/>
      <c r="AN81" s="70"/>
      <c r="AO81" s="32"/>
    </row>
    <row r="82" spans="1:42" s="68" customFormat="1" ht="6" customHeight="1" x14ac:dyDescent="0.2">
      <c r="A82" s="69"/>
      <c r="B82" s="110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109"/>
      <c r="U82" s="109"/>
      <c r="V82" s="109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70"/>
      <c r="AO82" s="32"/>
    </row>
    <row r="83" spans="1:42" s="68" customFormat="1" ht="15" customHeight="1" x14ac:dyDescent="0.2">
      <c r="A83" s="69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73"/>
      <c r="AK83" s="32"/>
      <c r="AL83" s="32"/>
      <c r="AM83" s="32"/>
      <c r="AN83" s="70"/>
      <c r="AO83" s="32"/>
    </row>
    <row r="84" spans="1:42" s="78" customFormat="1" ht="15" customHeight="1" x14ac:dyDescent="0.2">
      <c r="A84" s="74" t="s">
        <v>47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6"/>
      <c r="V84" s="76"/>
      <c r="W84" s="76"/>
      <c r="X84" s="76"/>
      <c r="Y84" s="76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77"/>
      <c r="AO84" s="75"/>
    </row>
    <row r="85" spans="1:42" s="78" customFormat="1" ht="15" customHeight="1" x14ac:dyDescent="0.2">
      <c r="A85" s="74" t="s">
        <v>44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9"/>
      <c r="AO85" s="75"/>
    </row>
    <row r="86" spans="1:42" s="68" customFormat="1" ht="15" customHeight="1" x14ac:dyDescent="0.2">
      <c r="A86" s="69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70"/>
      <c r="AO86" s="32"/>
    </row>
    <row r="87" spans="1:42" s="68" customFormat="1" ht="15" customHeight="1" x14ac:dyDescent="0.2">
      <c r="A87" s="214" t="s">
        <v>8</v>
      </c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5"/>
      <c r="AO87" s="109"/>
    </row>
    <row r="88" spans="1:42" s="68" customFormat="1" ht="15" customHeight="1" x14ac:dyDescent="0.2">
      <c r="A88" s="69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70"/>
      <c r="AO88" s="32"/>
    </row>
    <row r="89" spans="1:42" s="68" customFormat="1" ht="15" customHeight="1" x14ac:dyDescent="0.2">
      <c r="A89" s="69" t="s">
        <v>31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222" t="str">
        <f>IF(入力表!$AD$2="","　　　年　　　月　　　日",入力表!$AD$2)</f>
        <v>　　　年　　　月　　　日</v>
      </c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32"/>
      <c r="AM89" s="32"/>
      <c r="AN89" s="70"/>
      <c r="AO89" s="32"/>
    </row>
    <row r="90" spans="1:42" s="68" customFormat="1" ht="15" customHeight="1" x14ac:dyDescent="0.2">
      <c r="A90" s="69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70"/>
      <c r="AO90" s="32"/>
    </row>
    <row r="91" spans="1:42" s="68" customFormat="1" ht="15" customHeight="1" x14ac:dyDescent="0.2">
      <c r="A91" s="31" t="s">
        <v>46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70"/>
      <c r="AO91" s="32"/>
    </row>
    <row r="92" spans="1:42" s="68" customFormat="1" ht="15" customHeight="1" x14ac:dyDescent="0.2">
      <c r="A92" s="31" t="s">
        <v>32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70"/>
      <c r="AO92" s="32"/>
    </row>
    <row r="93" spans="1:42" s="68" customFormat="1" ht="6" customHeight="1" x14ac:dyDescent="0.2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70"/>
      <c r="AO93" s="32"/>
    </row>
    <row r="94" spans="1:42" s="68" customFormat="1" ht="15" customHeight="1" x14ac:dyDescent="0.2">
      <c r="A94" s="31"/>
      <c r="B94" s="32"/>
      <c r="C94" s="32"/>
      <c r="F94" s="209" t="s">
        <v>19</v>
      </c>
      <c r="G94" s="209"/>
      <c r="H94" s="209"/>
      <c r="I94" s="210" t="s">
        <v>21</v>
      </c>
      <c r="J94" s="189">
        <v>100</v>
      </c>
      <c r="K94" s="189"/>
      <c r="L94" s="189"/>
      <c r="N94" s="32"/>
      <c r="O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70"/>
      <c r="AO94" s="32"/>
    </row>
    <row r="95" spans="1:42" s="68" customFormat="1" ht="15" customHeight="1" x14ac:dyDescent="0.2">
      <c r="A95" s="31"/>
      <c r="B95" s="110"/>
      <c r="C95" s="32"/>
      <c r="F95" s="32"/>
      <c r="G95" s="32" t="s">
        <v>20</v>
      </c>
      <c r="H95" s="32"/>
      <c r="I95" s="210"/>
      <c r="J95" s="189"/>
      <c r="K95" s="189"/>
      <c r="L95" s="189"/>
      <c r="N95" s="32"/>
      <c r="O95" s="32"/>
      <c r="S95" s="32"/>
      <c r="T95" s="32"/>
      <c r="U95" s="32"/>
      <c r="V95" s="32"/>
      <c r="W95" s="32"/>
      <c r="X95" s="32"/>
      <c r="Y95" s="80" t="s">
        <v>15</v>
      </c>
      <c r="Z95" s="80"/>
      <c r="AA95" s="80"/>
      <c r="AB95" s="80"/>
      <c r="AC95" s="191" t="str">
        <f>IF($Y$140="","",$Y$140)</f>
        <v/>
      </c>
      <c r="AD95" s="191"/>
      <c r="AE95" s="191"/>
      <c r="AF95" s="191"/>
      <c r="AG95" s="80" t="s">
        <v>16</v>
      </c>
      <c r="AH95" s="80"/>
      <c r="AI95" s="80"/>
      <c r="AJ95" s="80"/>
      <c r="AK95" s="32"/>
      <c r="AL95" s="32"/>
      <c r="AM95" s="32"/>
      <c r="AN95" s="70"/>
      <c r="AO95" s="32"/>
      <c r="AP95" s="93" t="str">
        <f>IF($I$138&gt;$AC$138,"※認定不可、売上高が前年同期間に比べ増加しています！",IF($Y$140&lt;20,"※認定不可、売上高が前年同期間に比べ20%以上減少していません！",""))</f>
        <v/>
      </c>
    </row>
    <row r="96" spans="1:42" s="68" customFormat="1" ht="6" customHeight="1" x14ac:dyDescent="0.2">
      <c r="A96" s="69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70"/>
      <c r="AO96" s="32"/>
    </row>
    <row r="97" spans="1:42" s="68" customFormat="1" ht="15" customHeight="1" x14ac:dyDescent="0.2">
      <c r="A97" s="69"/>
      <c r="B97" s="32"/>
      <c r="C97" s="32"/>
      <c r="E97" s="110" t="s">
        <v>22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70"/>
      <c r="AO97" s="32"/>
    </row>
    <row r="98" spans="1:42" s="68" customFormat="1" ht="15" customHeight="1" x14ac:dyDescent="0.2">
      <c r="A98" s="69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186" t="str">
        <f>IF(入力表!$C$31="","",入力表!$C$31)</f>
        <v/>
      </c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80" t="s">
        <v>17</v>
      </c>
      <c r="AK98" s="32"/>
      <c r="AL98" s="32"/>
      <c r="AM98" s="32"/>
      <c r="AN98" s="70"/>
      <c r="AO98" s="32"/>
    </row>
    <row r="99" spans="1:42" s="68" customFormat="1" ht="6" customHeight="1" x14ac:dyDescent="0.2">
      <c r="A99" s="69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70"/>
      <c r="AO99" s="32"/>
    </row>
    <row r="100" spans="1:42" s="68" customFormat="1" ht="15" customHeight="1" x14ac:dyDescent="0.2">
      <c r="A100" s="69"/>
      <c r="B100" s="32"/>
      <c r="C100" s="32"/>
      <c r="E100" s="110" t="s">
        <v>23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70"/>
      <c r="AO100" s="32"/>
    </row>
    <row r="101" spans="1:42" s="68" customFormat="1" ht="15" customHeight="1" x14ac:dyDescent="0.2">
      <c r="A101" s="69"/>
      <c r="B101" s="30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186" t="str">
        <f>IF(入力表!$C$19="","",入力表!$C$19)</f>
        <v/>
      </c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80" t="s">
        <v>17</v>
      </c>
      <c r="AK101" s="32"/>
      <c r="AL101" s="32"/>
      <c r="AM101" s="32"/>
      <c r="AN101" s="70"/>
      <c r="AO101" s="32"/>
    </row>
    <row r="102" spans="1:42" s="68" customFormat="1" ht="6" customHeight="1" x14ac:dyDescent="0.2">
      <c r="A102" s="69"/>
      <c r="B102" s="30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70"/>
      <c r="AO102" s="32"/>
    </row>
    <row r="103" spans="1:42" s="68" customFormat="1" ht="15" customHeight="1" x14ac:dyDescent="0.2">
      <c r="A103" s="69"/>
      <c r="C103" s="32" t="s">
        <v>24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70"/>
      <c r="AO103" s="32"/>
    </row>
    <row r="104" spans="1:42" s="68" customFormat="1" ht="6" customHeight="1" x14ac:dyDescent="0.2">
      <c r="A104" s="69"/>
      <c r="B104" s="32"/>
      <c r="C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70"/>
      <c r="AO104" s="32"/>
    </row>
    <row r="105" spans="1:42" s="68" customFormat="1" ht="15" customHeight="1" x14ac:dyDescent="0.2">
      <c r="A105" s="69"/>
      <c r="B105" s="32"/>
      <c r="C105" s="32"/>
      <c r="F105" s="188" t="s">
        <v>25</v>
      </c>
      <c r="G105" s="188"/>
      <c r="H105" s="188"/>
      <c r="I105" s="188"/>
      <c r="J105" s="188"/>
      <c r="K105" s="188"/>
      <c r="L105" s="188"/>
      <c r="M105" s="188"/>
      <c r="N105" s="188"/>
      <c r="O105" s="189" t="s">
        <v>27</v>
      </c>
      <c r="P105" s="189"/>
      <c r="Q105" s="189"/>
      <c r="R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70"/>
      <c r="AO105" s="32"/>
    </row>
    <row r="106" spans="1:42" s="68" customFormat="1" ht="15" customHeight="1" x14ac:dyDescent="0.2">
      <c r="A106" s="69"/>
      <c r="B106" s="32"/>
      <c r="C106" s="32"/>
      <c r="F106" s="190" t="s">
        <v>26</v>
      </c>
      <c r="G106" s="190"/>
      <c r="H106" s="190"/>
      <c r="I106" s="190"/>
      <c r="J106" s="190"/>
      <c r="K106" s="190"/>
      <c r="L106" s="190"/>
      <c r="M106" s="190"/>
      <c r="N106" s="190"/>
      <c r="O106" s="189"/>
      <c r="P106" s="189"/>
      <c r="Q106" s="189"/>
      <c r="R106" s="32"/>
      <c r="V106" s="32"/>
      <c r="W106" s="32"/>
      <c r="X106" s="32"/>
      <c r="Y106" s="80" t="s">
        <v>15</v>
      </c>
      <c r="Z106" s="80"/>
      <c r="AA106" s="80"/>
      <c r="AB106" s="80"/>
      <c r="AC106" s="191" t="str">
        <f>IF($Y$152="","",$Y$152)</f>
        <v/>
      </c>
      <c r="AD106" s="191"/>
      <c r="AE106" s="191"/>
      <c r="AF106" s="191"/>
      <c r="AG106" s="80" t="s">
        <v>18</v>
      </c>
      <c r="AH106" s="80"/>
      <c r="AI106" s="80"/>
      <c r="AJ106" s="80"/>
      <c r="AK106" s="80"/>
      <c r="AL106" s="80"/>
      <c r="AM106" s="80"/>
      <c r="AN106" s="70"/>
      <c r="AO106" s="32"/>
      <c r="AP106" s="93" t="str">
        <f>IF($I$150&gt;$AC$150,"※認定不可、売上高が前年同期間に比べ増加しています！",IF($Y$152&lt;20,"※認定不可、売上高が前年同期間に比べ20%以上減少していません！",""))</f>
        <v/>
      </c>
    </row>
    <row r="107" spans="1:42" s="68" customFormat="1" ht="6" customHeight="1" x14ac:dyDescent="0.2">
      <c r="A107" s="69"/>
      <c r="B107" s="32"/>
      <c r="C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70"/>
      <c r="AO107" s="32"/>
    </row>
    <row r="108" spans="1:42" s="68" customFormat="1" ht="15" customHeight="1" x14ac:dyDescent="0.2">
      <c r="A108" s="69"/>
      <c r="B108" s="32"/>
      <c r="C108" s="32"/>
      <c r="E108" s="32" t="s">
        <v>34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70"/>
      <c r="AO108" s="32"/>
    </row>
    <row r="109" spans="1:42" s="68" customFormat="1" ht="15" customHeight="1" x14ac:dyDescent="0.2">
      <c r="A109" s="69"/>
      <c r="B109" s="33"/>
      <c r="C109" s="33"/>
      <c r="D109" s="33"/>
      <c r="E109" s="33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186" t="str">
        <f>IF($I$148="","",$I$148)</f>
        <v/>
      </c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80" t="s">
        <v>17</v>
      </c>
      <c r="AK109" s="32"/>
      <c r="AL109" s="32"/>
      <c r="AM109" s="32"/>
      <c r="AN109" s="70"/>
      <c r="AO109" s="32"/>
    </row>
    <row r="110" spans="1:42" s="68" customFormat="1" ht="6" customHeight="1" x14ac:dyDescent="0.2">
      <c r="A110" s="69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70"/>
      <c r="AO110" s="32"/>
    </row>
    <row r="111" spans="1:42" s="68" customFormat="1" ht="15" customHeight="1" x14ac:dyDescent="0.2">
      <c r="A111" s="69"/>
      <c r="B111" s="32"/>
      <c r="C111" s="32"/>
      <c r="E111" s="110" t="s">
        <v>35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70"/>
      <c r="AO111" s="32"/>
    </row>
    <row r="112" spans="1:42" s="68" customFormat="1" ht="15" customHeight="1" x14ac:dyDescent="0.2">
      <c r="A112" s="69"/>
      <c r="B112" s="33"/>
      <c r="C112" s="33"/>
      <c r="D112" s="33"/>
      <c r="E112" s="33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186" t="str">
        <f>IF($AC$148="","",$AC$148)</f>
        <v/>
      </c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80" t="s">
        <v>17</v>
      </c>
      <c r="AK112" s="32"/>
      <c r="AL112" s="32"/>
      <c r="AM112" s="32"/>
      <c r="AN112" s="70"/>
      <c r="AO112" s="32"/>
    </row>
    <row r="113" spans="1:41" s="68" customFormat="1" ht="15" customHeight="1" x14ac:dyDescent="0.2">
      <c r="A113" s="69"/>
      <c r="B113" s="110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70"/>
      <c r="AO113" s="32"/>
    </row>
    <row r="114" spans="1:41" s="68" customFormat="1" ht="15" customHeight="1" x14ac:dyDescent="0.2">
      <c r="A114" s="31" t="s">
        <v>11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70"/>
      <c r="AO114" s="32"/>
    </row>
    <row r="115" spans="1:41" s="36" customFormat="1" ht="6" customHeight="1" x14ac:dyDescent="0.2">
      <c r="A115" s="81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3"/>
      <c r="AO115" s="67"/>
    </row>
    <row r="116" spans="1:41" s="36" customFormat="1" ht="15" customHeight="1" x14ac:dyDescent="0.2">
      <c r="A116" s="84"/>
      <c r="B116" s="193" t="str">
        <f>IF(入力表!$B$36="","",入力表!$B$36)</f>
        <v/>
      </c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85"/>
      <c r="AO116" s="37"/>
    </row>
    <row r="117" spans="1:41" s="36" customFormat="1" ht="6" customHeight="1" x14ac:dyDescent="0.2">
      <c r="A117" s="86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87"/>
      <c r="AO117" s="37"/>
    </row>
    <row r="118" spans="1:41" s="39" customFormat="1" ht="15" customHeight="1" x14ac:dyDescent="0.2">
      <c r="A118" s="195" t="s">
        <v>28</v>
      </c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</row>
    <row r="119" spans="1:41" s="39" customFormat="1" ht="34.950000000000003" customHeight="1" x14ac:dyDescent="0.2">
      <c r="A119" s="196" t="s">
        <v>37</v>
      </c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07"/>
    </row>
    <row r="120" spans="1:41" s="36" customFormat="1" ht="6" customHeight="1" x14ac:dyDescent="0.2">
      <c r="A120" s="88"/>
      <c r="B120" s="40"/>
      <c r="C120" s="40"/>
      <c r="D120" s="40"/>
    </row>
    <row r="121" spans="1:41" s="36" customFormat="1" ht="15" customHeight="1" x14ac:dyDescent="0.2">
      <c r="A121" s="197"/>
      <c r="B121" s="198"/>
      <c r="C121" s="199" t="s">
        <v>38</v>
      </c>
      <c r="D121" s="200"/>
      <c r="E121" s="200"/>
      <c r="F121" s="200"/>
      <c r="G121" s="199"/>
      <c r="H121" s="201"/>
      <c r="I121" s="201"/>
      <c r="J121" s="201"/>
      <c r="K121" s="201"/>
      <c r="L121" s="34" t="s">
        <v>29</v>
      </c>
    </row>
    <row r="122" spans="1:41" s="106" customFormat="1" ht="6" customHeight="1" x14ac:dyDescent="0.2">
      <c r="L122" s="35"/>
    </row>
    <row r="123" spans="1:41" s="36" customFormat="1" ht="15" customHeight="1" x14ac:dyDescent="0.2">
      <c r="B123" s="202" t="s">
        <v>49</v>
      </c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1"/>
    </row>
    <row r="124" spans="1:41" s="106" customFormat="1" ht="6" customHeight="1" x14ac:dyDescent="0.2"/>
    <row r="125" spans="1:41" s="36" customFormat="1" ht="15" customHeight="1" x14ac:dyDescent="0.2">
      <c r="B125" s="36" t="s">
        <v>30</v>
      </c>
    </row>
    <row r="126" spans="1:41" s="106" customFormat="1" ht="6" customHeight="1" x14ac:dyDescent="0.2"/>
    <row r="127" spans="1:41" s="36" customFormat="1" ht="15" customHeight="1" x14ac:dyDescent="0.2">
      <c r="A127" s="104" t="s">
        <v>33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203" t="s">
        <v>50</v>
      </c>
      <c r="L127" s="203"/>
      <c r="M127" s="203"/>
      <c r="N127" s="203"/>
      <c r="O127" s="204"/>
      <c r="P127" s="204"/>
      <c r="Q127" s="204"/>
      <c r="R127" s="204"/>
      <c r="S127" s="204"/>
      <c r="T127" s="204"/>
      <c r="U127" s="204"/>
      <c r="V127" s="204"/>
      <c r="W127" s="204"/>
      <c r="X127" s="205" t="s">
        <v>39</v>
      </c>
      <c r="Y127" s="206"/>
      <c r="Z127" s="203" t="s">
        <v>50</v>
      </c>
      <c r="AA127" s="203"/>
      <c r="AB127" s="203"/>
      <c r="AC127" s="203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7" t="s">
        <v>40</v>
      </c>
      <c r="AN127" s="208"/>
      <c r="AO127" s="37"/>
    </row>
    <row r="128" spans="1:41" s="106" customFormat="1" ht="6" customHeight="1" x14ac:dyDescent="0.2">
      <c r="A128" s="3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40"/>
      <c r="AH128" s="40"/>
    </row>
    <row r="129" spans="1:44" s="106" customFormat="1" ht="15" customHeight="1" x14ac:dyDescent="0.2">
      <c r="Y129" s="192" t="s">
        <v>36</v>
      </c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1:44" s="36" customFormat="1" ht="12" customHeight="1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</row>
    <row r="131" spans="1:44" s="55" customFormat="1" ht="15" customHeight="1" x14ac:dyDescent="0.2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47" t="s">
        <v>266</v>
      </c>
    </row>
    <row r="132" spans="1:44" s="55" customFormat="1" ht="15" customHeight="1" x14ac:dyDescent="0.2">
      <c r="A132" s="185" t="s">
        <v>227</v>
      </c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</row>
    <row r="133" spans="1:44" s="55" customFormat="1" ht="15" customHeight="1" x14ac:dyDescent="0.2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</row>
    <row r="134" spans="1:44" s="55" customFormat="1" ht="15" customHeight="1" x14ac:dyDescent="0.2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</row>
    <row r="135" spans="1:44" s="55" customFormat="1" ht="15" customHeight="1" x14ac:dyDescent="0.2">
      <c r="A135" s="56" t="s">
        <v>5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47"/>
    </row>
    <row r="136" spans="1:44" s="55" customFormat="1" ht="30" customHeight="1" x14ac:dyDescent="0.2">
      <c r="A136" s="158" t="s">
        <v>228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 t="s">
        <v>229</v>
      </c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</row>
    <row r="137" spans="1:44" s="55" customFormat="1" ht="30" customHeight="1" thickBot="1" x14ac:dyDescent="0.25">
      <c r="A137" s="160" t="s">
        <v>234</v>
      </c>
      <c r="B137" s="161"/>
      <c r="C137" s="161"/>
      <c r="D137" s="161"/>
      <c r="E137" s="161"/>
      <c r="F137" s="161"/>
      <c r="G137" s="161"/>
      <c r="H137" s="161"/>
      <c r="I137" s="160" t="s">
        <v>235</v>
      </c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0" t="s">
        <v>236</v>
      </c>
      <c r="V137" s="161"/>
      <c r="W137" s="161"/>
      <c r="X137" s="161"/>
      <c r="Y137" s="161"/>
      <c r="Z137" s="161"/>
      <c r="AA137" s="161"/>
      <c r="AB137" s="161"/>
      <c r="AC137" s="160" t="s">
        <v>235</v>
      </c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</row>
    <row r="138" spans="1:44" s="55" customFormat="1" ht="30" customHeight="1" thickTop="1" x14ac:dyDescent="0.2">
      <c r="A138" s="159" t="str">
        <f>IF(入力表!$B$31="","　　　　　年　　　月",入力表!$B$31)</f>
        <v>　　　　　年　　　月</v>
      </c>
      <c r="B138" s="159"/>
      <c r="C138" s="159"/>
      <c r="D138" s="159"/>
      <c r="E138" s="159"/>
      <c r="F138" s="159"/>
      <c r="G138" s="159"/>
      <c r="H138" s="159"/>
      <c r="I138" s="164" t="str">
        <f>IF(入力表!$C$31="","",入力表!$C$31)</f>
        <v/>
      </c>
      <c r="J138" s="165"/>
      <c r="K138" s="165"/>
      <c r="L138" s="165"/>
      <c r="M138" s="165"/>
      <c r="N138" s="165"/>
      <c r="O138" s="165"/>
      <c r="P138" s="165"/>
      <c r="Q138" s="165"/>
      <c r="R138" s="165"/>
      <c r="S138" s="162" t="s">
        <v>261</v>
      </c>
      <c r="T138" s="163"/>
      <c r="U138" s="159" t="str">
        <f>IF(入力表!$B$19="","　　　　　年　　　月",入力表!$B$19)</f>
        <v>　　　　　年　　　月</v>
      </c>
      <c r="V138" s="159"/>
      <c r="W138" s="159"/>
      <c r="X138" s="159"/>
      <c r="Y138" s="159"/>
      <c r="Z138" s="159"/>
      <c r="AA138" s="159"/>
      <c r="AB138" s="159"/>
      <c r="AC138" s="164" t="str">
        <f>IF(入力表!$C$19="","",入力表!$C$19)</f>
        <v/>
      </c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2" t="s">
        <v>261</v>
      </c>
      <c r="AN138" s="163"/>
    </row>
    <row r="139" spans="1:44" s="55" customFormat="1" ht="15" customHeight="1" thickBot="1" x14ac:dyDescent="0.2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</row>
    <row r="140" spans="1:44" s="55" customFormat="1" ht="30" customHeight="1" thickBot="1" x14ac:dyDescent="0.2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2" t="s">
        <v>242</v>
      </c>
      <c r="Y140" s="168" t="str">
        <f>IF(OR($I$138="",$AC$138=""),"",ROUNDDOWN(($AC$138-$I$138)/$AC$138*100,1))</f>
        <v/>
      </c>
      <c r="Z140" s="169"/>
      <c r="AA140" s="169"/>
      <c r="AB140" s="169"/>
      <c r="AC140" s="169"/>
      <c r="AD140" s="169"/>
      <c r="AE140" s="169"/>
      <c r="AF140" s="170"/>
      <c r="AG140" s="101" t="s">
        <v>230</v>
      </c>
      <c r="AH140" s="101"/>
      <c r="AI140" s="101"/>
      <c r="AJ140" s="101"/>
      <c r="AK140" s="101"/>
      <c r="AL140" s="101"/>
      <c r="AM140" s="101"/>
      <c r="AN140" s="101"/>
      <c r="AO140" s="101"/>
      <c r="AP140" s="57" t="str">
        <f>IF($I$138&gt;$AC$138,"※認定不可、売上高が前年同期間に比べ増加しています！",IF($Y$140&lt;20,"※認定不可、売上高が前年同期間に比べ20%以上減少していません！",""))</f>
        <v/>
      </c>
      <c r="AQ140" s="101"/>
      <c r="AR140" s="101"/>
    </row>
    <row r="141" spans="1:44" s="55" customFormat="1" ht="15" customHeight="1" x14ac:dyDescent="0.2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55" t="s">
        <v>259</v>
      </c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</row>
    <row r="142" spans="1:44" s="55" customFormat="1" ht="15" customHeight="1" x14ac:dyDescent="0.2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</row>
    <row r="143" spans="1:44" s="55" customFormat="1" ht="15" customHeight="1" x14ac:dyDescent="0.2">
      <c r="A143" s="101" t="s">
        <v>231</v>
      </c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47"/>
    </row>
    <row r="144" spans="1:44" s="55" customFormat="1" ht="30" customHeight="1" x14ac:dyDescent="0.2">
      <c r="A144" s="158" t="s">
        <v>232</v>
      </c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 t="s">
        <v>233</v>
      </c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</row>
    <row r="145" spans="1:42" s="55" customFormat="1" ht="30" customHeight="1" thickBot="1" x14ac:dyDescent="0.25">
      <c r="A145" s="160" t="s">
        <v>244</v>
      </c>
      <c r="B145" s="161"/>
      <c r="C145" s="161"/>
      <c r="D145" s="161"/>
      <c r="E145" s="161"/>
      <c r="F145" s="161"/>
      <c r="G145" s="161"/>
      <c r="H145" s="161"/>
      <c r="I145" s="160" t="s">
        <v>235</v>
      </c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0" t="s">
        <v>237</v>
      </c>
      <c r="V145" s="161"/>
      <c r="W145" s="161"/>
      <c r="X145" s="161"/>
      <c r="Y145" s="161"/>
      <c r="Z145" s="161"/>
      <c r="AA145" s="161"/>
      <c r="AB145" s="161"/>
      <c r="AC145" s="160" t="s">
        <v>235</v>
      </c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</row>
    <row r="146" spans="1:42" s="55" customFormat="1" ht="30" customHeight="1" thickTop="1" x14ac:dyDescent="0.2">
      <c r="A146" s="159" t="str">
        <f>IF(入力表!$B$32="","　　　　　年　　　月",入力表!$B$32)</f>
        <v>　　　　　年　　　月</v>
      </c>
      <c r="B146" s="159"/>
      <c r="C146" s="159"/>
      <c r="D146" s="159"/>
      <c r="E146" s="159"/>
      <c r="F146" s="159"/>
      <c r="G146" s="159"/>
      <c r="H146" s="159"/>
      <c r="I146" s="164" t="str">
        <f>IF(入力表!$C$32="","",入力表!$C$32)</f>
        <v/>
      </c>
      <c r="J146" s="165"/>
      <c r="K146" s="165"/>
      <c r="L146" s="165"/>
      <c r="M146" s="165"/>
      <c r="N146" s="165"/>
      <c r="O146" s="165"/>
      <c r="P146" s="165"/>
      <c r="Q146" s="165"/>
      <c r="R146" s="165"/>
      <c r="S146" s="162" t="s">
        <v>261</v>
      </c>
      <c r="T146" s="163"/>
      <c r="U146" s="159" t="str">
        <f>IF(入力表!$B$20="","　　　　　年　　　月",入力表!$B$20)</f>
        <v>　　　　　年　　　月</v>
      </c>
      <c r="V146" s="159"/>
      <c r="W146" s="159"/>
      <c r="X146" s="159"/>
      <c r="Y146" s="159"/>
      <c r="Z146" s="159"/>
      <c r="AA146" s="159"/>
      <c r="AB146" s="159"/>
      <c r="AC146" s="164" t="str">
        <f>IF(入力表!$C$20="","",入力表!$C$20)</f>
        <v/>
      </c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2" t="s">
        <v>261</v>
      </c>
      <c r="AN146" s="163"/>
    </row>
    <row r="147" spans="1:42" s="55" customFormat="1" ht="30" customHeight="1" thickBot="1" x14ac:dyDescent="0.25">
      <c r="A147" s="171" t="str">
        <f>IF(入力表!$B$33="","　　　　　年　　　月",入力表!$B$33)</f>
        <v>　　　　　年　　　月</v>
      </c>
      <c r="B147" s="171"/>
      <c r="C147" s="171"/>
      <c r="D147" s="171"/>
      <c r="E147" s="171"/>
      <c r="F147" s="171"/>
      <c r="G147" s="171"/>
      <c r="H147" s="171"/>
      <c r="I147" s="174" t="str">
        <f>IF(入力表!$C$33="","",入力表!$C$33)</f>
        <v/>
      </c>
      <c r="J147" s="175"/>
      <c r="K147" s="175"/>
      <c r="L147" s="175"/>
      <c r="M147" s="175"/>
      <c r="N147" s="175"/>
      <c r="O147" s="175"/>
      <c r="P147" s="175"/>
      <c r="Q147" s="175"/>
      <c r="R147" s="175"/>
      <c r="S147" s="172" t="s">
        <v>261</v>
      </c>
      <c r="T147" s="173"/>
      <c r="U147" s="171" t="str">
        <f>IF(入力表!$B$21="","　　　　　年　　　月",入力表!$B$21)</f>
        <v>　　　　　年　　　月</v>
      </c>
      <c r="V147" s="171"/>
      <c r="W147" s="171"/>
      <c r="X147" s="171"/>
      <c r="Y147" s="171"/>
      <c r="Z147" s="171"/>
      <c r="AA147" s="171"/>
      <c r="AB147" s="171"/>
      <c r="AC147" s="174" t="str">
        <f>IF(入力表!$C$21="","",入力表!$C$21)</f>
        <v/>
      </c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2" t="s">
        <v>261</v>
      </c>
      <c r="AN147" s="173"/>
    </row>
    <row r="148" spans="1:42" s="55" customFormat="1" ht="30" customHeight="1" thickTop="1" x14ac:dyDescent="0.2">
      <c r="A148" s="166" t="s">
        <v>238</v>
      </c>
      <c r="B148" s="167"/>
      <c r="C148" s="167"/>
      <c r="D148" s="167"/>
      <c r="E148" s="167"/>
      <c r="F148" s="167"/>
      <c r="G148" s="167"/>
      <c r="H148" s="167"/>
      <c r="I148" s="164" t="str">
        <f>IF(SUM($I$146:$T$147)=0,"",SUM($I$146:$T$147))</f>
        <v/>
      </c>
      <c r="J148" s="165"/>
      <c r="K148" s="165"/>
      <c r="L148" s="165"/>
      <c r="M148" s="165"/>
      <c r="N148" s="165"/>
      <c r="O148" s="165"/>
      <c r="P148" s="165"/>
      <c r="Q148" s="165"/>
      <c r="R148" s="165"/>
      <c r="S148" s="162" t="s">
        <v>261</v>
      </c>
      <c r="T148" s="163"/>
      <c r="U148" s="166" t="s">
        <v>238</v>
      </c>
      <c r="V148" s="167"/>
      <c r="W148" s="167"/>
      <c r="X148" s="167"/>
      <c r="Y148" s="167"/>
      <c r="Z148" s="167"/>
      <c r="AA148" s="167"/>
      <c r="AB148" s="167"/>
      <c r="AC148" s="164" t="str">
        <f>IF(SUM($AC$146:$AN$147)=0,"",SUM($AC$146:$AN$147))</f>
        <v/>
      </c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2" t="s">
        <v>261</v>
      </c>
      <c r="AN148" s="163"/>
    </row>
    <row r="149" spans="1:42" s="55" customFormat="1" ht="15" customHeight="1" thickBot="1" x14ac:dyDescent="0.2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</row>
    <row r="150" spans="1:42" s="55" customFormat="1" ht="30" customHeight="1" thickTop="1" x14ac:dyDescent="0.2">
      <c r="A150" s="166" t="s">
        <v>239</v>
      </c>
      <c r="B150" s="167"/>
      <c r="C150" s="167"/>
      <c r="D150" s="167"/>
      <c r="E150" s="167"/>
      <c r="F150" s="167"/>
      <c r="G150" s="167"/>
      <c r="H150" s="167"/>
      <c r="I150" s="164" t="str">
        <f>IF(OR($I$138="",$I$148=""),"",$I$138+$I$148)</f>
        <v/>
      </c>
      <c r="J150" s="165"/>
      <c r="K150" s="165"/>
      <c r="L150" s="165"/>
      <c r="M150" s="165"/>
      <c r="N150" s="165"/>
      <c r="O150" s="165"/>
      <c r="P150" s="165"/>
      <c r="Q150" s="165"/>
      <c r="R150" s="165"/>
      <c r="S150" s="162" t="s">
        <v>261</v>
      </c>
      <c r="T150" s="163"/>
      <c r="U150" s="166" t="s">
        <v>240</v>
      </c>
      <c r="V150" s="167"/>
      <c r="W150" s="167"/>
      <c r="X150" s="167"/>
      <c r="Y150" s="167"/>
      <c r="Z150" s="167"/>
      <c r="AA150" s="167"/>
      <c r="AB150" s="167"/>
      <c r="AC150" s="164" t="str">
        <f>IF(OR($AC$138="",$AC$148=""),"",$AC$138+$AC$148)</f>
        <v/>
      </c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2" t="s">
        <v>261</v>
      </c>
      <c r="AN150" s="163"/>
    </row>
    <row r="151" spans="1:42" s="55" customFormat="1" ht="15" customHeight="1" thickBot="1" x14ac:dyDescent="0.2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</row>
    <row r="152" spans="1:42" s="55" customFormat="1" ht="30" customHeight="1" thickBot="1" x14ac:dyDescent="0.2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2" t="s">
        <v>241</v>
      </c>
      <c r="Y152" s="168" t="str">
        <f>IF(OR($I$150="",$AC$150=""),"",ROUNDDOWN(($AC$150-$I$150)/$AC$150*100,1))</f>
        <v/>
      </c>
      <c r="Z152" s="169"/>
      <c r="AA152" s="169"/>
      <c r="AB152" s="169"/>
      <c r="AC152" s="169"/>
      <c r="AD152" s="169"/>
      <c r="AE152" s="169"/>
      <c r="AF152" s="170"/>
      <c r="AG152" s="1" t="s">
        <v>6</v>
      </c>
      <c r="AH152" s="101"/>
      <c r="AI152" s="101"/>
      <c r="AJ152" s="101"/>
      <c r="AK152" s="101"/>
      <c r="AL152" s="101"/>
      <c r="AM152" s="101"/>
      <c r="AN152" s="101"/>
      <c r="AP152" s="57" t="str">
        <f>IF($I$150&gt;$AC$150,"※認定不可、売上高が前年同期間に比べ増加しています！",IF($Y$152&lt;20,"※認定不可、売上高が前年同期間に比べ20%以上減少していません！",""))</f>
        <v/>
      </c>
    </row>
    <row r="153" spans="1:42" s="55" customFormat="1" ht="15" customHeight="1" x14ac:dyDescent="0.2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55" t="s">
        <v>259</v>
      </c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</row>
    <row r="154" spans="1:42" s="55" customFormat="1" ht="15" customHeight="1" x14ac:dyDescent="0.2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</row>
    <row r="155" spans="1:42" s="55" customFormat="1" ht="15" customHeight="1" x14ac:dyDescent="0.2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</row>
    <row r="156" spans="1:42" s="55" customFormat="1" ht="30" customHeight="1" x14ac:dyDescent="0.2">
      <c r="A156" s="176" t="str">
        <f>IF(入力表!$AD$5="","令和　　　年　　　月　　　日",入力表!$AD$5)</f>
        <v>　　　年　　　月　　　日</v>
      </c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</row>
    <row r="157" spans="1:42" s="55" customFormat="1" ht="30" customHeight="1" x14ac:dyDescent="0.2">
      <c r="A157" s="101"/>
      <c r="B157" s="101"/>
      <c r="C157" s="101" t="s">
        <v>243</v>
      </c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</row>
    <row r="158" spans="1:42" s="55" customFormat="1" ht="30" customHeight="1" x14ac:dyDescent="0.2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82" t="s">
        <v>2</v>
      </c>
      <c r="R158" s="147"/>
      <c r="S158" s="147"/>
      <c r="T158" s="147"/>
      <c r="U158" s="147"/>
      <c r="V158" s="183" t="str">
        <f>IF(入力表!$D$8="","",入力表!$D$8)</f>
        <v/>
      </c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</row>
    <row r="159" spans="1:42" s="55" customFormat="1" ht="30" customHeight="1" x14ac:dyDescent="0.2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82" t="s">
        <v>3</v>
      </c>
      <c r="R159" s="147"/>
      <c r="S159" s="147"/>
      <c r="T159" s="147"/>
      <c r="U159" s="147"/>
      <c r="V159" s="183" t="str">
        <f>IF(入力表!$D$9="","",入力表!$D$9)</f>
        <v/>
      </c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</row>
    <row r="160" spans="1:42" s="55" customFormat="1" ht="30" customHeight="1" x14ac:dyDescent="0.2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82" t="s">
        <v>0</v>
      </c>
      <c r="R160" s="147"/>
      <c r="S160" s="147"/>
      <c r="T160" s="147"/>
      <c r="U160" s="147"/>
      <c r="V160" s="183" t="str">
        <f>IF(入力表!$D$10="","",入力表!$D$10)</f>
        <v/>
      </c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</row>
    <row r="161" spans="1:45" s="55" customFormat="1" ht="30" customHeight="1" x14ac:dyDescent="0.2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82" t="s">
        <v>1</v>
      </c>
      <c r="R161" s="147"/>
      <c r="S161" s="147"/>
      <c r="T161" s="147"/>
      <c r="U161" s="147"/>
      <c r="V161" s="183" t="str">
        <f>IF(入力表!$D$11="","",入力表!$D$11)</f>
        <v/>
      </c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  <c r="AK161" s="183"/>
      <c r="AL161" s="183"/>
      <c r="AM161" s="183"/>
      <c r="AN161" s="183"/>
    </row>
    <row r="162" spans="1:45" s="55" customFormat="1" ht="30" customHeight="1" x14ac:dyDescent="0.2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82" t="s">
        <v>4</v>
      </c>
      <c r="R162" s="147"/>
      <c r="S162" s="147"/>
      <c r="T162" s="147"/>
      <c r="U162" s="147"/>
      <c r="V162" s="183" t="str">
        <f>IF(入力表!$D$12="","",入力表!$D$12)</f>
        <v/>
      </c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</row>
    <row r="163" spans="1:45" s="55" customFormat="1" ht="30" customHeight="1" x14ac:dyDescent="0.2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82" t="s">
        <v>1</v>
      </c>
      <c r="R163" s="147"/>
      <c r="S163" s="147"/>
      <c r="T163" s="147"/>
      <c r="U163" s="147"/>
      <c r="V163" s="183" t="str">
        <f>IF(入力表!$D$13="","",入力表!$D$13)</f>
        <v/>
      </c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</row>
    <row r="164" spans="1:45" s="55" customFormat="1" ht="15" customHeight="1" x14ac:dyDescent="0.2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</row>
    <row r="165" spans="1:45" s="55" customFormat="1" ht="15" customHeight="1" x14ac:dyDescent="0.2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</row>
    <row r="166" spans="1:45" s="55" customFormat="1" ht="15" customHeight="1" x14ac:dyDescent="0.2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</row>
    <row r="167" spans="1:45" s="55" customFormat="1" ht="15" customHeight="1" x14ac:dyDescent="0.2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47" t="s">
        <v>267</v>
      </c>
    </row>
    <row r="168" spans="1:45" s="11" customFormat="1" ht="25.05" customHeight="1" x14ac:dyDescent="0.2">
      <c r="A168" s="3" t="s">
        <v>216</v>
      </c>
      <c r="B168" s="3"/>
      <c r="C168" s="14"/>
      <c r="D168" s="14"/>
      <c r="E168" s="53"/>
      <c r="H168" s="12"/>
      <c r="L168" s="25"/>
      <c r="P168" s="26"/>
      <c r="Q168" s="26"/>
      <c r="R168" s="26"/>
      <c r="S168" s="26"/>
      <c r="T168" s="26"/>
    </row>
    <row r="169" spans="1:45" s="11" customFormat="1" ht="25.05" customHeight="1" x14ac:dyDescent="0.2">
      <c r="A169" s="177" t="s">
        <v>213</v>
      </c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 t="s">
        <v>247</v>
      </c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 t="s">
        <v>59</v>
      </c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</row>
    <row r="170" spans="1:45" s="11" customFormat="1" ht="25.05" customHeight="1" x14ac:dyDescent="0.2">
      <c r="A170" s="177">
        <v>1</v>
      </c>
      <c r="B170" s="178"/>
      <c r="C170" s="179" t="str">
        <f>IF(入力表!$B$19="","　　　　　年　　　月",入力表!$B$19)</f>
        <v>　　　　　年　　　月</v>
      </c>
      <c r="D170" s="180"/>
      <c r="E170" s="180"/>
      <c r="F170" s="180"/>
      <c r="G170" s="180"/>
      <c r="H170" s="180"/>
      <c r="I170" s="180"/>
      <c r="J170" s="180"/>
      <c r="K170" s="180"/>
      <c r="L170" s="180"/>
      <c r="M170" s="226" t="str">
        <f>IF(入力表!$C$19="","",入力表!$C$19)</f>
        <v/>
      </c>
      <c r="N170" s="181"/>
      <c r="O170" s="181"/>
      <c r="P170" s="181"/>
      <c r="Q170" s="181"/>
      <c r="R170" s="181"/>
      <c r="S170" s="181"/>
      <c r="T170" s="181"/>
      <c r="U170" s="181"/>
      <c r="V170" s="227"/>
      <c r="W170" s="224" t="s">
        <v>261</v>
      </c>
      <c r="X170" s="225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25"/>
      <c r="AO170" s="26"/>
      <c r="AP170" s="26"/>
      <c r="AQ170" s="26"/>
      <c r="AR170" s="26"/>
      <c r="AS170" s="26"/>
    </row>
    <row r="171" spans="1:45" s="11" customFormat="1" ht="25.05" customHeight="1" x14ac:dyDescent="0.2">
      <c r="A171" s="177">
        <v>2</v>
      </c>
      <c r="B171" s="178"/>
      <c r="C171" s="179" t="str">
        <f>IF(入力表!$B$20="","　　　　　年　　　月",入力表!$B$20)</f>
        <v>　　　　　年　　　月</v>
      </c>
      <c r="D171" s="180"/>
      <c r="E171" s="180"/>
      <c r="F171" s="180"/>
      <c r="G171" s="180"/>
      <c r="H171" s="180"/>
      <c r="I171" s="180"/>
      <c r="J171" s="180"/>
      <c r="K171" s="180"/>
      <c r="L171" s="180"/>
      <c r="M171" s="226" t="str">
        <f>IF(入力表!$C$20="","",入力表!$C$20)</f>
        <v/>
      </c>
      <c r="N171" s="181"/>
      <c r="O171" s="181"/>
      <c r="P171" s="181"/>
      <c r="Q171" s="181"/>
      <c r="R171" s="181"/>
      <c r="S171" s="181"/>
      <c r="T171" s="181"/>
      <c r="U171" s="181"/>
      <c r="V171" s="227"/>
      <c r="W171" s="224" t="s">
        <v>261</v>
      </c>
      <c r="X171" s="225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25"/>
      <c r="AO171" s="26"/>
      <c r="AP171" s="26"/>
      <c r="AQ171" s="26"/>
      <c r="AR171" s="26"/>
      <c r="AS171" s="26"/>
    </row>
    <row r="172" spans="1:45" s="11" customFormat="1" ht="25.05" customHeight="1" x14ac:dyDescent="0.2">
      <c r="A172" s="177">
        <v>3</v>
      </c>
      <c r="B172" s="178"/>
      <c r="C172" s="179" t="str">
        <f>IF(入力表!$B$21="","　　　　　年　　　月",入力表!$B$21)</f>
        <v>　　　　　年　　　月</v>
      </c>
      <c r="D172" s="180"/>
      <c r="E172" s="180"/>
      <c r="F172" s="180"/>
      <c r="G172" s="180"/>
      <c r="H172" s="180"/>
      <c r="I172" s="180"/>
      <c r="J172" s="180"/>
      <c r="K172" s="180"/>
      <c r="L172" s="180"/>
      <c r="M172" s="226" t="str">
        <f>IF(入力表!$C$21="","",入力表!$C$21)</f>
        <v/>
      </c>
      <c r="N172" s="181"/>
      <c r="O172" s="181"/>
      <c r="P172" s="181"/>
      <c r="Q172" s="181"/>
      <c r="R172" s="181"/>
      <c r="S172" s="181"/>
      <c r="T172" s="181"/>
      <c r="U172" s="181"/>
      <c r="V172" s="227"/>
      <c r="W172" s="224" t="s">
        <v>261</v>
      </c>
      <c r="X172" s="225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25"/>
      <c r="AO172" s="26"/>
      <c r="AP172" s="26"/>
      <c r="AQ172" s="26"/>
      <c r="AR172" s="26"/>
      <c r="AS172" s="26"/>
    </row>
    <row r="173" spans="1:45" s="11" customFormat="1" ht="25.05" customHeight="1" x14ac:dyDescent="0.2">
      <c r="A173" s="177">
        <v>4</v>
      </c>
      <c r="B173" s="178"/>
      <c r="C173" s="179" t="str">
        <f>IF(入力表!$B$22="","　　　　　年　　　月",入力表!$B$22)</f>
        <v>　　　　　年　　　月</v>
      </c>
      <c r="D173" s="180"/>
      <c r="E173" s="180"/>
      <c r="F173" s="180"/>
      <c r="G173" s="180"/>
      <c r="H173" s="180"/>
      <c r="I173" s="180"/>
      <c r="J173" s="180"/>
      <c r="K173" s="180"/>
      <c r="L173" s="180"/>
      <c r="M173" s="226" t="str">
        <f>IF(入力表!$C$22="","",入力表!$C$22)</f>
        <v/>
      </c>
      <c r="N173" s="181"/>
      <c r="O173" s="181"/>
      <c r="P173" s="181"/>
      <c r="Q173" s="181"/>
      <c r="R173" s="181"/>
      <c r="S173" s="181"/>
      <c r="T173" s="181"/>
      <c r="U173" s="181"/>
      <c r="V173" s="227"/>
      <c r="W173" s="224" t="s">
        <v>261</v>
      </c>
      <c r="X173" s="225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25"/>
      <c r="AO173" s="26"/>
      <c r="AP173" s="26"/>
      <c r="AQ173" s="26"/>
      <c r="AR173" s="26"/>
      <c r="AS173" s="26"/>
    </row>
    <row r="174" spans="1:45" s="11" customFormat="1" ht="25.05" customHeight="1" x14ac:dyDescent="0.2">
      <c r="A174" s="177">
        <v>5</v>
      </c>
      <c r="B174" s="178"/>
      <c r="C174" s="179" t="str">
        <f>IF(入力表!$B$23="","　　　　　年　　　月",入力表!$B$23)</f>
        <v>　　　　　年　　　月</v>
      </c>
      <c r="D174" s="180"/>
      <c r="E174" s="180"/>
      <c r="F174" s="180"/>
      <c r="G174" s="180"/>
      <c r="H174" s="180"/>
      <c r="I174" s="180"/>
      <c r="J174" s="180"/>
      <c r="K174" s="180"/>
      <c r="L174" s="180"/>
      <c r="M174" s="226" t="str">
        <f>IF(入力表!$C$23="","",入力表!$C$23)</f>
        <v/>
      </c>
      <c r="N174" s="181"/>
      <c r="O174" s="181"/>
      <c r="P174" s="181"/>
      <c r="Q174" s="181"/>
      <c r="R174" s="181"/>
      <c r="S174" s="181"/>
      <c r="T174" s="181"/>
      <c r="U174" s="181"/>
      <c r="V174" s="227"/>
      <c r="W174" s="224" t="s">
        <v>261</v>
      </c>
      <c r="X174" s="225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25"/>
      <c r="AO174" s="26"/>
      <c r="AP174" s="26"/>
      <c r="AQ174" s="26"/>
      <c r="AR174" s="26"/>
      <c r="AS174" s="26"/>
    </row>
    <row r="175" spans="1:45" s="11" customFormat="1" ht="25.05" customHeight="1" x14ac:dyDescent="0.2">
      <c r="A175" s="177">
        <v>6</v>
      </c>
      <c r="B175" s="178"/>
      <c r="C175" s="179" t="str">
        <f>IF(入力表!$B$24="","　　　　　年　　　月",入力表!$B$24)</f>
        <v>　　　　　年　　　月</v>
      </c>
      <c r="D175" s="180"/>
      <c r="E175" s="180"/>
      <c r="F175" s="180"/>
      <c r="G175" s="180"/>
      <c r="H175" s="180"/>
      <c r="I175" s="180"/>
      <c r="J175" s="180"/>
      <c r="K175" s="180"/>
      <c r="L175" s="180"/>
      <c r="M175" s="226" t="str">
        <f>IF(入力表!$C$24="","",入力表!$C$24)</f>
        <v/>
      </c>
      <c r="N175" s="181"/>
      <c r="O175" s="181"/>
      <c r="P175" s="181"/>
      <c r="Q175" s="181"/>
      <c r="R175" s="181"/>
      <c r="S175" s="181"/>
      <c r="T175" s="181"/>
      <c r="U175" s="181"/>
      <c r="V175" s="227"/>
      <c r="W175" s="224" t="s">
        <v>261</v>
      </c>
      <c r="X175" s="225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25"/>
      <c r="AO175" s="26"/>
      <c r="AP175" s="26"/>
      <c r="AQ175" s="26"/>
      <c r="AR175" s="26"/>
      <c r="AS175" s="26"/>
    </row>
    <row r="176" spans="1:45" s="11" customFormat="1" ht="25.05" customHeight="1" x14ac:dyDescent="0.2">
      <c r="A176" s="177">
        <v>7</v>
      </c>
      <c r="B176" s="178"/>
      <c r="C176" s="179" t="str">
        <f>IF(入力表!$B$25="","　　　　　年　　　月",入力表!$B$25)</f>
        <v>　　　　　年　　　月</v>
      </c>
      <c r="D176" s="180"/>
      <c r="E176" s="180"/>
      <c r="F176" s="180"/>
      <c r="G176" s="180"/>
      <c r="H176" s="180"/>
      <c r="I176" s="180"/>
      <c r="J176" s="180"/>
      <c r="K176" s="180"/>
      <c r="L176" s="180"/>
      <c r="M176" s="226" t="str">
        <f>IF(入力表!$C$25="","",入力表!$C$25)</f>
        <v/>
      </c>
      <c r="N176" s="181"/>
      <c r="O176" s="181"/>
      <c r="P176" s="181"/>
      <c r="Q176" s="181"/>
      <c r="R176" s="181"/>
      <c r="S176" s="181"/>
      <c r="T176" s="181"/>
      <c r="U176" s="181"/>
      <c r="V176" s="227"/>
      <c r="W176" s="224" t="s">
        <v>261</v>
      </c>
      <c r="X176" s="225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25"/>
      <c r="AO176" s="26"/>
      <c r="AP176" s="26"/>
      <c r="AQ176" s="26"/>
      <c r="AR176" s="26"/>
      <c r="AS176" s="26"/>
    </row>
    <row r="177" spans="1:45" s="11" customFormat="1" ht="25.05" customHeight="1" x14ac:dyDescent="0.2">
      <c r="A177" s="177">
        <v>8</v>
      </c>
      <c r="B177" s="178"/>
      <c r="C177" s="179" t="str">
        <f>IF(入力表!$B$26="","　　　　　年　　　月",入力表!$B$26)</f>
        <v>　　　　　年　　　月</v>
      </c>
      <c r="D177" s="180"/>
      <c r="E177" s="180"/>
      <c r="F177" s="180"/>
      <c r="G177" s="180"/>
      <c r="H177" s="180"/>
      <c r="I177" s="180"/>
      <c r="J177" s="180"/>
      <c r="K177" s="180"/>
      <c r="L177" s="180"/>
      <c r="M177" s="226" t="str">
        <f>IF(入力表!$C$26="","",入力表!$C$26)</f>
        <v/>
      </c>
      <c r="N177" s="181"/>
      <c r="O177" s="181"/>
      <c r="P177" s="181"/>
      <c r="Q177" s="181"/>
      <c r="R177" s="181"/>
      <c r="S177" s="181"/>
      <c r="T177" s="181"/>
      <c r="U177" s="181"/>
      <c r="V177" s="227"/>
      <c r="W177" s="224" t="s">
        <v>261</v>
      </c>
      <c r="X177" s="225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25"/>
      <c r="AO177" s="26"/>
      <c r="AP177" s="26"/>
      <c r="AQ177" s="26"/>
      <c r="AR177" s="26"/>
      <c r="AS177" s="26"/>
    </row>
    <row r="178" spans="1:45" s="11" customFormat="1" ht="25.05" customHeight="1" x14ac:dyDescent="0.2">
      <c r="A178" s="177">
        <v>9</v>
      </c>
      <c r="B178" s="178"/>
      <c r="C178" s="179" t="str">
        <f>IF(入力表!$B$27="","　　　　　年　　　月",入力表!$B$27)</f>
        <v>　　　　　年　　　月</v>
      </c>
      <c r="D178" s="180"/>
      <c r="E178" s="180"/>
      <c r="F178" s="180"/>
      <c r="G178" s="180"/>
      <c r="H178" s="180"/>
      <c r="I178" s="180"/>
      <c r="J178" s="180"/>
      <c r="K178" s="180"/>
      <c r="L178" s="180"/>
      <c r="M178" s="226" t="str">
        <f>IF(入力表!$C$27="","",入力表!$C$27)</f>
        <v/>
      </c>
      <c r="N178" s="181"/>
      <c r="O178" s="181"/>
      <c r="P178" s="181"/>
      <c r="Q178" s="181"/>
      <c r="R178" s="181"/>
      <c r="S178" s="181"/>
      <c r="T178" s="181"/>
      <c r="U178" s="181"/>
      <c r="V178" s="227"/>
      <c r="W178" s="224" t="s">
        <v>261</v>
      </c>
      <c r="X178" s="225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25"/>
      <c r="AO178" s="26"/>
      <c r="AP178" s="26"/>
      <c r="AQ178" s="26"/>
      <c r="AR178" s="26"/>
      <c r="AS178" s="26"/>
    </row>
    <row r="179" spans="1:45" s="11" customFormat="1" ht="25.05" customHeight="1" x14ac:dyDescent="0.2">
      <c r="A179" s="177">
        <v>10</v>
      </c>
      <c r="B179" s="178"/>
      <c r="C179" s="179" t="str">
        <f>IF(入力表!$B$28="","　　　　　年　　　月",入力表!$B$28)</f>
        <v>　　　　　年　　　月</v>
      </c>
      <c r="D179" s="180"/>
      <c r="E179" s="180"/>
      <c r="F179" s="180"/>
      <c r="G179" s="180"/>
      <c r="H179" s="180"/>
      <c r="I179" s="180"/>
      <c r="J179" s="180"/>
      <c r="K179" s="180"/>
      <c r="L179" s="180"/>
      <c r="M179" s="226" t="str">
        <f>IF(入力表!$C$28="","",入力表!$C$28)</f>
        <v/>
      </c>
      <c r="N179" s="181"/>
      <c r="O179" s="181"/>
      <c r="P179" s="181"/>
      <c r="Q179" s="181"/>
      <c r="R179" s="181"/>
      <c r="S179" s="181"/>
      <c r="T179" s="181"/>
      <c r="U179" s="181"/>
      <c r="V179" s="227"/>
      <c r="W179" s="224" t="s">
        <v>261</v>
      </c>
      <c r="X179" s="225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25"/>
      <c r="AO179" s="26"/>
      <c r="AP179" s="26"/>
      <c r="AQ179" s="26"/>
      <c r="AR179" s="26"/>
      <c r="AS179" s="26"/>
    </row>
    <row r="180" spans="1:45" s="11" customFormat="1" ht="25.05" customHeight="1" x14ac:dyDescent="0.2">
      <c r="A180" s="177">
        <v>11</v>
      </c>
      <c r="B180" s="178"/>
      <c r="C180" s="179" t="str">
        <f>IF(入力表!$B$29="","　　　　　年　　　月",入力表!$B$29)</f>
        <v>　　　　　年　　　月</v>
      </c>
      <c r="D180" s="180"/>
      <c r="E180" s="180"/>
      <c r="F180" s="180"/>
      <c r="G180" s="180"/>
      <c r="H180" s="180"/>
      <c r="I180" s="180"/>
      <c r="J180" s="180"/>
      <c r="K180" s="180"/>
      <c r="L180" s="180"/>
      <c r="M180" s="226" t="str">
        <f>IF(入力表!$C$29="","",入力表!$C$29)</f>
        <v/>
      </c>
      <c r="N180" s="181"/>
      <c r="O180" s="181"/>
      <c r="P180" s="181"/>
      <c r="Q180" s="181"/>
      <c r="R180" s="181"/>
      <c r="S180" s="181"/>
      <c r="T180" s="181"/>
      <c r="U180" s="181"/>
      <c r="V180" s="227"/>
      <c r="W180" s="224" t="s">
        <v>261</v>
      </c>
      <c r="X180" s="225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25"/>
      <c r="AO180" s="26"/>
      <c r="AP180" s="26"/>
      <c r="AQ180" s="26"/>
      <c r="AR180" s="26"/>
      <c r="AS180" s="26"/>
    </row>
    <row r="181" spans="1:45" s="11" customFormat="1" ht="25.05" customHeight="1" x14ac:dyDescent="0.2">
      <c r="A181" s="177">
        <v>12</v>
      </c>
      <c r="B181" s="178"/>
      <c r="C181" s="179" t="str">
        <f>IF(入力表!$B$30="","　　　　　年　　　月",入力表!$B$30)</f>
        <v>　　　　　年　　　月</v>
      </c>
      <c r="D181" s="180"/>
      <c r="E181" s="180"/>
      <c r="F181" s="180"/>
      <c r="G181" s="180"/>
      <c r="H181" s="180"/>
      <c r="I181" s="180"/>
      <c r="J181" s="180"/>
      <c r="K181" s="180"/>
      <c r="L181" s="180"/>
      <c r="M181" s="226" t="str">
        <f>IF(入力表!$C$30="","",入力表!$C$30)</f>
        <v/>
      </c>
      <c r="N181" s="181"/>
      <c r="O181" s="181"/>
      <c r="P181" s="181"/>
      <c r="Q181" s="181"/>
      <c r="R181" s="181"/>
      <c r="S181" s="181"/>
      <c r="T181" s="181"/>
      <c r="U181" s="181"/>
      <c r="V181" s="227"/>
      <c r="W181" s="224" t="s">
        <v>261</v>
      </c>
      <c r="X181" s="225"/>
      <c r="Y181" s="181"/>
      <c r="Z181" s="181"/>
      <c r="AA181" s="181"/>
      <c r="AB181" s="181"/>
      <c r="AC181" s="181"/>
      <c r="AD181" s="181"/>
      <c r="AE181" s="181"/>
      <c r="AF181" s="181"/>
      <c r="AG181" s="181"/>
      <c r="AH181" s="181"/>
      <c r="AI181" s="181"/>
      <c r="AJ181" s="181"/>
      <c r="AK181" s="25"/>
      <c r="AO181" s="26"/>
      <c r="AP181" s="26"/>
      <c r="AQ181" s="26"/>
      <c r="AR181" s="26"/>
      <c r="AS181" s="26"/>
    </row>
    <row r="182" spans="1:45" s="11" customFormat="1" ht="25.05" customHeight="1" x14ac:dyDescent="0.2">
      <c r="A182" s="177">
        <v>13</v>
      </c>
      <c r="B182" s="178"/>
      <c r="C182" s="179" t="str">
        <f>IF(入力表!$B$31="","　　　　　年　　　月",入力表!$B$31)</f>
        <v>　　　　　年　　　月</v>
      </c>
      <c r="D182" s="180"/>
      <c r="E182" s="180"/>
      <c r="F182" s="180"/>
      <c r="G182" s="180"/>
      <c r="H182" s="180"/>
      <c r="I182" s="180"/>
      <c r="J182" s="180"/>
      <c r="K182" s="180"/>
      <c r="L182" s="180"/>
      <c r="M182" s="226" t="str">
        <f>IF(入力表!$C$31="","",入力表!$C$31)</f>
        <v/>
      </c>
      <c r="N182" s="181"/>
      <c r="O182" s="181"/>
      <c r="P182" s="181"/>
      <c r="Q182" s="181"/>
      <c r="R182" s="181"/>
      <c r="S182" s="181"/>
      <c r="T182" s="181"/>
      <c r="U182" s="181"/>
      <c r="V182" s="227"/>
      <c r="W182" s="224" t="s">
        <v>261</v>
      </c>
      <c r="X182" s="225"/>
      <c r="Y182" s="181"/>
      <c r="Z182" s="181"/>
      <c r="AA182" s="181"/>
      <c r="AB182" s="181"/>
      <c r="AC182" s="181"/>
      <c r="AD182" s="181"/>
      <c r="AE182" s="181"/>
      <c r="AF182" s="181"/>
      <c r="AG182" s="181"/>
      <c r="AH182" s="181"/>
      <c r="AI182" s="181"/>
      <c r="AJ182" s="181"/>
      <c r="AK182" s="25"/>
      <c r="AO182" s="26"/>
      <c r="AP182" s="26"/>
      <c r="AQ182" s="26"/>
      <c r="AR182" s="26"/>
      <c r="AS182" s="26"/>
    </row>
    <row r="183" spans="1:45" s="11" customFormat="1" ht="25.05" customHeight="1" x14ac:dyDescent="0.2">
      <c r="A183" s="177">
        <v>14</v>
      </c>
      <c r="B183" s="178"/>
      <c r="C183" s="179" t="str">
        <f>IF(入力表!$B$32="","　　　　　年　　　月",入力表!$B$32)</f>
        <v>　　　　　年　　　月</v>
      </c>
      <c r="D183" s="180"/>
      <c r="E183" s="180"/>
      <c r="F183" s="180"/>
      <c r="G183" s="180"/>
      <c r="H183" s="180"/>
      <c r="I183" s="180"/>
      <c r="J183" s="180"/>
      <c r="K183" s="180"/>
      <c r="L183" s="180"/>
      <c r="M183" s="226" t="str">
        <f>IF(入力表!$C$32="","",入力表!$C$32)</f>
        <v/>
      </c>
      <c r="N183" s="181"/>
      <c r="O183" s="181"/>
      <c r="P183" s="181"/>
      <c r="Q183" s="181"/>
      <c r="R183" s="181"/>
      <c r="S183" s="181"/>
      <c r="T183" s="181"/>
      <c r="U183" s="181"/>
      <c r="V183" s="227"/>
      <c r="W183" s="224" t="s">
        <v>261</v>
      </c>
      <c r="X183" s="225"/>
      <c r="Y183" s="184" t="s">
        <v>246</v>
      </c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25"/>
      <c r="AO183" s="26"/>
      <c r="AP183" s="26"/>
      <c r="AQ183" s="26"/>
      <c r="AR183" s="26"/>
      <c r="AS183" s="26"/>
    </row>
    <row r="184" spans="1:45" s="11" customFormat="1" ht="25.05" customHeight="1" x14ac:dyDescent="0.2">
      <c r="A184" s="177">
        <v>15</v>
      </c>
      <c r="B184" s="178"/>
      <c r="C184" s="179" t="str">
        <f>IF(入力表!$B$33="","　　　　　年　　　月",入力表!$B$33)</f>
        <v>　　　　　年　　　月</v>
      </c>
      <c r="D184" s="180"/>
      <c r="E184" s="180"/>
      <c r="F184" s="180"/>
      <c r="G184" s="180"/>
      <c r="H184" s="180"/>
      <c r="I184" s="180"/>
      <c r="J184" s="180"/>
      <c r="K184" s="180"/>
      <c r="L184" s="180"/>
      <c r="M184" s="226" t="str">
        <f>IF(入力表!$C$33="","",入力表!$C$33)</f>
        <v/>
      </c>
      <c r="N184" s="181"/>
      <c r="O184" s="181"/>
      <c r="P184" s="181"/>
      <c r="Q184" s="181"/>
      <c r="R184" s="181"/>
      <c r="S184" s="181"/>
      <c r="T184" s="181"/>
      <c r="U184" s="181"/>
      <c r="V184" s="227"/>
      <c r="W184" s="224" t="s">
        <v>261</v>
      </c>
      <c r="X184" s="225"/>
      <c r="Y184" s="184" t="s">
        <v>246</v>
      </c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25"/>
      <c r="AO184" s="26"/>
      <c r="AP184" s="26"/>
      <c r="AQ184" s="26"/>
      <c r="AR184" s="26"/>
      <c r="AS184" s="26"/>
    </row>
    <row r="185" spans="1:45" s="55" customFormat="1" ht="15" customHeight="1" x14ac:dyDescent="0.2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</row>
    <row r="186" spans="1:45" s="55" customFormat="1" ht="15" customHeight="1" x14ac:dyDescent="0.2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</row>
    <row r="187" spans="1:45" s="55" customFormat="1" ht="15" customHeight="1" x14ac:dyDescent="0.2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</row>
    <row r="188" spans="1:45" s="11" customFormat="1" ht="25.05" customHeight="1" x14ac:dyDescent="0.2">
      <c r="A188" s="176" t="str">
        <f>IF(入力表!$AD$5="","令和　　　年　　　月　　　日",入力表!$AD$5)</f>
        <v>　　　年　　　月　　　日</v>
      </c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Q188" s="26"/>
      <c r="S188" s="26"/>
      <c r="T188" s="26"/>
    </row>
    <row r="189" spans="1:45" s="11" customFormat="1" ht="25.05" customHeight="1" x14ac:dyDescent="0.2">
      <c r="A189" s="101"/>
      <c r="B189" s="101"/>
      <c r="C189" s="101"/>
      <c r="D189" s="101"/>
      <c r="E189" s="101"/>
      <c r="F189" s="101"/>
      <c r="G189" s="101"/>
      <c r="H189" s="12"/>
      <c r="L189" s="25"/>
      <c r="Q189" s="26"/>
      <c r="S189" s="26"/>
      <c r="T189" s="26"/>
    </row>
    <row r="190" spans="1:45" s="11" customFormat="1" ht="30" customHeight="1" x14ac:dyDescent="0.2">
      <c r="A190" s="101"/>
      <c r="B190" s="101"/>
      <c r="C190" s="101"/>
      <c r="D190" s="101"/>
      <c r="E190" s="101"/>
      <c r="F190" s="101"/>
      <c r="G190" s="101"/>
      <c r="H190" s="12"/>
      <c r="L190" s="25"/>
      <c r="Q190" s="182" t="s">
        <v>2</v>
      </c>
      <c r="R190" s="147"/>
      <c r="S190" s="147"/>
      <c r="T190" s="147"/>
      <c r="U190" s="147"/>
      <c r="V190" s="183" t="str">
        <f>IF(入力表!$D$8="","",入力表!$D$8)</f>
        <v/>
      </c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</row>
    <row r="191" spans="1:45" s="11" customFormat="1" ht="30" customHeight="1" x14ac:dyDescent="0.2">
      <c r="A191" s="101"/>
      <c r="B191" s="101"/>
      <c r="C191" s="101"/>
      <c r="D191" s="101"/>
      <c r="E191" s="101"/>
      <c r="F191" s="101"/>
      <c r="G191" s="101"/>
      <c r="H191" s="12"/>
      <c r="L191" s="25"/>
      <c r="Q191" s="182" t="s">
        <v>3</v>
      </c>
      <c r="R191" s="147"/>
      <c r="S191" s="147"/>
      <c r="T191" s="147"/>
      <c r="U191" s="147"/>
      <c r="V191" s="183" t="str">
        <f>IF(入力表!$D$9="","",入力表!$D$9)</f>
        <v/>
      </c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</row>
    <row r="192" spans="1:45" s="55" customFormat="1" ht="30" customHeight="1" x14ac:dyDescent="0.2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82" t="s">
        <v>0</v>
      </c>
      <c r="R192" s="147"/>
      <c r="S192" s="147"/>
      <c r="T192" s="147"/>
      <c r="U192" s="147"/>
      <c r="V192" s="183" t="str">
        <f>IF(入力表!$D$10="","",入力表!$D$10)</f>
        <v/>
      </c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3"/>
      <c r="AN192" s="183"/>
    </row>
    <row r="193" spans="1:40" s="55" customFormat="1" ht="30" customHeight="1" x14ac:dyDescent="0.2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82" t="s">
        <v>1</v>
      </c>
      <c r="R193" s="147"/>
      <c r="S193" s="147"/>
      <c r="T193" s="147"/>
      <c r="U193" s="147"/>
      <c r="V193" s="183" t="str">
        <f>IF(入力表!$D$11="","",入力表!$D$11)</f>
        <v/>
      </c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</row>
    <row r="194" spans="1:40" s="55" customFormat="1" ht="30" customHeight="1" x14ac:dyDescent="0.2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82" t="s">
        <v>4</v>
      </c>
      <c r="R194" s="147"/>
      <c r="S194" s="147"/>
      <c r="T194" s="147"/>
      <c r="U194" s="147"/>
      <c r="V194" s="183" t="str">
        <f>IF(入力表!$D$12="","",入力表!$D$12)</f>
        <v/>
      </c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</row>
    <row r="195" spans="1:40" s="55" customFormat="1" ht="30" customHeight="1" x14ac:dyDescent="0.2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82" t="s">
        <v>1</v>
      </c>
      <c r="R195" s="147"/>
      <c r="S195" s="147"/>
      <c r="T195" s="147"/>
      <c r="U195" s="147"/>
      <c r="V195" s="183" t="str">
        <f>IF(入力表!$D$13="","",入力表!$D$13)</f>
        <v/>
      </c>
      <c r="W195" s="183"/>
      <c r="X195" s="183"/>
      <c r="Y195" s="183"/>
      <c r="Z195" s="183"/>
      <c r="AA195" s="183"/>
      <c r="AB195" s="183"/>
      <c r="AC195" s="183"/>
      <c r="AD195" s="183"/>
      <c r="AE195" s="183"/>
      <c r="AF195" s="183"/>
      <c r="AG195" s="183"/>
      <c r="AH195" s="183"/>
      <c r="AI195" s="183"/>
      <c r="AJ195" s="183"/>
      <c r="AK195" s="183"/>
      <c r="AL195" s="183"/>
      <c r="AM195" s="183"/>
      <c r="AN195" s="183"/>
    </row>
    <row r="196" spans="1:40" s="55" customFormat="1" ht="15" customHeight="1" x14ac:dyDescent="0.2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</row>
    <row r="197" spans="1:40" s="55" customFormat="1" ht="15" customHeight="1" x14ac:dyDescent="0.2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</row>
    <row r="198" spans="1:40" s="55" customFormat="1" ht="15" customHeight="1" x14ac:dyDescent="0.2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</row>
    <row r="199" spans="1:40" s="55" customFormat="1" ht="15" customHeight="1" x14ac:dyDescent="0.2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</row>
    <row r="200" spans="1:40" ht="15" customHeight="1" x14ac:dyDescent="0.2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</row>
    <row r="201" spans="1:40" ht="15" customHeight="1" x14ac:dyDescent="0.2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</row>
    <row r="202" spans="1:40" ht="15" customHeight="1" x14ac:dyDescent="0.2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</row>
    <row r="203" spans="1:40" ht="15" customHeight="1" x14ac:dyDescent="0.2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</row>
    <row r="204" spans="1:40" ht="15" customHeight="1" x14ac:dyDescent="0.2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</row>
    <row r="205" spans="1:40" ht="15" customHeight="1" x14ac:dyDescent="0.2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</row>
    <row r="206" spans="1:40" ht="15" customHeight="1" x14ac:dyDescent="0.2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</row>
    <row r="207" spans="1:40" ht="15" customHeight="1" x14ac:dyDescent="0.2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</row>
    <row r="208" spans="1:40" ht="15" customHeight="1" x14ac:dyDescent="0.2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</row>
  </sheetData>
  <sheetProtection algorithmName="SHA-512" hashValue="CBJa/JmeUVezEUABi1KKcdw+i4jMcpf3pkRgS6HfyRdk6uzh5E40LtwLOpNEvzf0r/WkJUfKNR4IGUYRxSyRhQ==" saltValue="MO2sgkBkY1QuIviSY2ZT4w==" spinCount="100000" sheet="1" objects="1" scenarios="1"/>
  <mergeCells count="219">
    <mergeCell ref="K127:W127"/>
    <mergeCell ref="X127:Y127"/>
    <mergeCell ref="Z127:AL127"/>
    <mergeCell ref="AM127:AN127"/>
    <mergeCell ref="Y129:AJ129"/>
    <mergeCell ref="Y109:AI109"/>
    <mergeCell ref="Y112:AI112"/>
    <mergeCell ref="B116:AM116"/>
    <mergeCell ref="A118:W118"/>
    <mergeCell ref="A119:AN119"/>
    <mergeCell ref="A121:B121"/>
    <mergeCell ref="C121:F121"/>
    <mergeCell ref="G121:K121"/>
    <mergeCell ref="B123:M123"/>
    <mergeCell ref="A87:AN87"/>
    <mergeCell ref="Y89:AK89"/>
    <mergeCell ref="F94:H94"/>
    <mergeCell ref="I94:I95"/>
    <mergeCell ref="J94:L95"/>
    <mergeCell ref="AC95:AF95"/>
    <mergeCell ref="Y98:AI98"/>
    <mergeCell ref="Y101:AI101"/>
    <mergeCell ref="F105:N105"/>
    <mergeCell ref="O105:Q106"/>
    <mergeCell ref="F106:N106"/>
    <mergeCell ref="AC106:AF106"/>
    <mergeCell ref="A66:AN66"/>
    <mergeCell ref="A71:AN71"/>
    <mergeCell ref="Z73:AK73"/>
    <mergeCell ref="T77:V77"/>
    <mergeCell ref="T79:V79"/>
    <mergeCell ref="W79:AK79"/>
    <mergeCell ref="W80:AK80"/>
    <mergeCell ref="T81:V81"/>
    <mergeCell ref="W81:AJ81"/>
    <mergeCell ref="Q193:U193"/>
    <mergeCell ref="V193:AN193"/>
    <mergeCell ref="Q194:U194"/>
    <mergeCell ref="V194:AN194"/>
    <mergeCell ref="Q195:U195"/>
    <mergeCell ref="V195:AN195"/>
    <mergeCell ref="Q190:U190"/>
    <mergeCell ref="V190:AN190"/>
    <mergeCell ref="Q191:U191"/>
    <mergeCell ref="V191:AN191"/>
    <mergeCell ref="Q192:U192"/>
    <mergeCell ref="V192:AN192"/>
    <mergeCell ref="A184:B184"/>
    <mergeCell ref="C184:L184"/>
    <mergeCell ref="Y184:AJ184"/>
    <mergeCell ref="A188:L188"/>
    <mergeCell ref="A182:B182"/>
    <mergeCell ref="C182:L182"/>
    <mergeCell ref="Y182:AJ182"/>
    <mergeCell ref="A183:B183"/>
    <mergeCell ref="C183:L183"/>
    <mergeCell ref="Y183:AJ183"/>
    <mergeCell ref="W182:X182"/>
    <mergeCell ref="W183:X183"/>
    <mergeCell ref="W184:X184"/>
    <mergeCell ref="M182:V182"/>
    <mergeCell ref="M183:V183"/>
    <mergeCell ref="M184:V184"/>
    <mergeCell ref="A180:B180"/>
    <mergeCell ref="C180:L180"/>
    <mergeCell ref="Y180:AJ180"/>
    <mergeCell ref="A181:B181"/>
    <mergeCell ref="C181:L181"/>
    <mergeCell ref="Y181:AJ181"/>
    <mergeCell ref="A178:B178"/>
    <mergeCell ref="C178:L178"/>
    <mergeCell ref="Y178:AJ178"/>
    <mergeCell ref="A179:B179"/>
    <mergeCell ref="C179:L179"/>
    <mergeCell ref="Y179:AJ179"/>
    <mergeCell ref="W178:X178"/>
    <mergeCell ref="W179:X179"/>
    <mergeCell ref="W180:X180"/>
    <mergeCell ref="W181:X181"/>
    <mergeCell ref="M178:V178"/>
    <mergeCell ref="M179:V179"/>
    <mergeCell ref="M180:V180"/>
    <mergeCell ref="M181:V181"/>
    <mergeCell ref="A176:B176"/>
    <mergeCell ref="C176:L176"/>
    <mergeCell ref="Y176:AJ176"/>
    <mergeCell ref="A177:B177"/>
    <mergeCell ref="C177:L177"/>
    <mergeCell ref="Y177:AJ177"/>
    <mergeCell ref="A174:B174"/>
    <mergeCell ref="C174:L174"/>
    <mergeCell ref="Y174:AJ174"/>
    <mergeCell ref="A175:B175"/>
    <mergeCell ref="C175:L175"/>
    <mergeCell ref="Y175:AJ175"/>
    <mergeCell ref="W174:X174"/>
    <mergeCell ref="W175:X175"/>
    <mergeCell ref="W176:X176"/>
    <mergeCell ref="W177:X177"/>
    <mergeCell ref="M174:V174"/>
    <mergeCell ref="M175:V175"/>
    <mergeCell ref="M176:V176"/>
    <mergeCell ref="M177:V177"/>
    <mergeCell ref="A172:B172"/>
    <mergeCell ref="C172:L172"/>
    <mergeCell ref="Y172:AJ172"/>
    <mergeCell ref="A173:B173"/>
    <mergeCell ref="C173:L173"/>
    <mergeCell ref="Y173:AJ173"/>
    <mergeCell ref="A170:B170"/>
    <mergeCell ref="C170:L170"/>
    <mergeCell ref="Y170:AJ170"/>
    <mergeCell ref="A171:B171"/>
    <mergeCell ref="C171:L171"/>
    <mergeCell ref="Y171:AJ171"/>
    <mergeCell ref="W170:X170"/>
    <mergeCell ref="W171:X171"/>
    <mergeCell ref="W172:X172"/>
    <mergeCell ref="W173:X173"/>
    <mergeCell ref="M170:V170"/>
    <mergeCell ref="M171:V171"/>
    <mergeCell ref="M172:V172"/>
    <mergeCell ref="M173:V173"/>
    <mergeCell ref="Q163:U163"/>
    <mergeCell ref="V163:AN163"/>
    <mergeCell ref="A169:L169"/>
    <mergeCell ref="M169:X169"/>
    <mergeCell ref="Y169:AJ169"/>
    <mergeCell ref="Q160:U160"/>
    <mergeCell ref="V160:AN160"/>
    <mergeCell ref="Q161:U161"/>
    <mergeCell ref="V161:AN161"/>
    <mergeCell ref="Q162:U162"/>
    <mergeCell ref="V162:AN162"/>
    <mergeCell ref="Y152:AF152"/>
    <mergeCell ref="A156:L156"/>
    <mergeCell ref="Q158:U158"/>
    <mergeCell ref="V158:AN158"/>
    <mergeCell ref="Q159:U159"/>
    <mergeCell ref="V159:AN159"/>
    <mergeCell ref="A148:H148"/>
    <mergeCell ref="U148:AB148"/>
    <mergeCell ref="A150:H150"/>
    <mergeCell ref="U150:AB150"/>
    <mergeCell ref="S148:T148"/>
    <mergeCell ref="S150:T150"/>
    <mergeCell ref="AM150:AN150"/>
    <mergeCell ref="AM148:AN148"/>
    <mergeCell ref="AC148:AL148"/>
    <mergeCell ref="AC150:AL150"/>
    <mergeCell ref="I150:R150"/>
    <mergeCell ref="I148:R148"/>
    <mergeCell ref="A146:H146"/>
    <mergeCell ref="U146:AB146"/>
    <mergeCell ref="A147:H147"/>
    <mergeCell ref="U147:AB147"/>
    <mergeCell ref="A144:T144"/>
    <mergeCell ref="U144:AN144"/>
    <mergeCell ref="A145:H145"/>
    <mergeCell ref="I145:T145"/>
    <mergeCell ref="U145:AB145"/>
    <mergeCell ref="AC145:AN145"/>
    <mergeCell ref="S146:T146"/>
    <mergeCell ref="S147:T147"/>
    <mergeCell ref="AM147:AN147"/>
    <mergeCell ref="AM146:AN146"/>
    <mergeCell ref="AC146:AL146"/>
    <mergeCell ref="AC147:AL147"/>
    <mergeCell ref="I147:R147"/>
    <mergeCell ref="I146:R146"/>
    <mergeCell ref="A138:H138"/>
    <mergeCell ref="U138:AB138"/>
    <mergeCell ref="Y140:AF140"/>
    <mergeCell ref="A132:AN133"/>
    <mergeCell ref="A136:T136"/>
    <mergeCell ref="U136:AN136"/>
    <mergeCell ref="A137:H137"/>
    <mergeCell ref="I137:T137"/>
    <mergeCell ref="U137:AB137"/>
    <mergeCell ref="AC137:AN137"/>
    <mergeCell ref="S138:T138"/>
    <mergeCell ref="AM138:AN138"/>
    <mergeCell ref="I138:R138"/>
    <mergeCell ref="AC138:AL138"/>
    <mergeCell ref="F29:H29"/>
    <mergeCell ref="I29:I30"/>
    <mergeCell ref="J29:L30"/>
    <mergeCell ref="AC30:AF30"/>
    <mergeCell ref="A1:AN1"/>
    <mergeCell ref="A6:AN6"/>
    <mergeCell ref="Z8:AK8"/>
    <mergeCell ref="T12:V12"/>
    <mergeCell ref="T14:V14"/>
    <mergeCell ref="W14:AK14"/>
    <mergeCell ref="W15:AK15"/>
    <mergeCell ref="T16:V16"/>
    <mergeCell ref="W16:AJ16"/>
    <mergeCell ref="A22:AN22"/>
    <mergeCell ref="Y24:AK24"/>
    <mergeCell ref="Y33:AI33"/>
    <mergeCell ref="Y36:AI36"/>
    <mergeCell ref="F40:N40"/>
    <mergeCell ref="O40:Q41"/>
    <mergeCell ref="F41:N41"/>
    <mergeCell ref="AC41:AF41"/>
    <mergeCell ref="Y64:AJ64"/>
    <mergeCell ref="Y44:AI44"/>
    <mergeCell ref="Y47:AI47"/>
    <mergeCell ref="B51:AM51"/>
    <mergeCell ref="A53:W53"/>
    <mergeCell ref="A54:AN54"/>
    <mergeCell ref="A56:B56"/>
    <mergeCell ref="C56:F56"/>
    <mergeCell ref="G56:K56"/>
    <mergeCell ref="B58:M58"/>
    <mergeCell ref="K62:W62"/>
    <mergeCell ref="X62:Y62"/>
    <mergeCell ref="Z62:AL62"/>
    <mergeCell ref="AM62:AN62"/>
  </mergeCells>
  <phoneticPr fontId="3"/>
  <conditionalFormatting sqref="Y140:AF140">
    <cfRule type="cellIs" dxfId="30" priority="7" operator="lessThan">
      <formula>20</formula>
    </cfRule>
  </conditionalFormatting>
  <conditionalFormatting sqref="Y152:AF152">
    <cfRule type="cellIs" dxfId="29" priority="6" operator="lessThan">
      <formula>20</formula>
    </cfRule>
  </conditionalFormatting>
  <conditionalFormatting sqref="AC30:AF30">
    <cfRule type="cellIs" dxfId="28" priority="5" operator="lessThan">
      <formula>20</formula>
    </cfRule>
  </conditionalFormatting>
  <conditionalFormatting sqref="AC41:AF41">
    <cfRule type="cellIs" dxfId="27" priority="4" operator="lessThan">
      <formula>20</formula>
    </cfRule>
  </conditionalFormatting>
  <conditionalFormatting sqref="AC95:AF95">
    <cfRule type="cellIs" dxfId="26" priority="2" operator="lessThan">
      <formula>20</formula>
    </cfRule>
  </conditionalFormatting>
  <conditionalFormatting sqref="AC106:AF106">
    <cfRule type="cellIs" dxfId="25" priority="1" operator="lessThan">
      <formula>20</formula>
    </cfRule>
  </conditionalFormatting>
  <pageMargins left="0.94488188976377963" right="0.74803149606299213" top="0.59055118110236227" bottom="0.39370078740157483" header="0.31496062992125984" footer="0.31496062992125984"/>
  <pageSetup paperSize="9" orientation="portrait" blackAndWhite="1" r:id="rId1"/>
  <rowBreaks count="3" manualBreakCount="3">
    <brk id="65" max="39" man="1"/>
    <brk id="130" max="39" man="1"/>
    <brk id="166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3185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0</xdr:row>
                    <xdr:rowOff>480060</xdr:rowOff>
                  </from>
                  <to>
                    <xdr:col>2</xdr:col>
                    <xdr:colOff>30480</xdr:colOff>
                    <xdr:row>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2" r:id="rId5" name="Check Box 8">
              <controlPr defaultSize="0" autoFill="0" autoLine="0" autoPict="0">
                <anchor moveWithCells="1">
                  <from>
                    <xdr:col>0</xdr:col>
                    <xdr:colOff>114300</xdr:colOff>
                    <xdr:row>65</xdr:row>
                    <xdr:rowOff>480060</xdr:rowOff>
                  </from>
                  <to>
                    <xdr:col>2</xdr:col>
                    <xdr:colOff>30480</xdr:colOff>
                    <xdr:row>67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E230E-4DD2-423C-9C91-BE00C99BBAE0}">
  <dimension ref="A1:AD102"/>
  <sheetViews>
    <sheetView showGridLines="0" zoomScaleNormal="100" zoomScaleSheetLayoutView="70" workbookViewId="0"/>
  </sheetViews>
  <sheetFormatPr defaultRowHeight="13.2" x14ac:dyDescent="0.2"/>
  <cols>
    <col min="1" max="1" width="3.5546875" style="11" bestFit="1" customWidth="1"/>
    <col min="2" max="4" width="20.77734375" style="11" customWidth="1"/>
    <col min="5" max="5" width="22.77734375" style="11" customWidth="1"/>
    <col min="6" max="6" width="4.109375" style="11" customWidth="1"/>
    <col min="7" max="7" width="15.77734375" style="11" customWidth="1"/>
    <col min="8" max="8" width="14.44140625" style="12" customWidth="1"/>
    <col min="9" max="9" width="18.21875" style="11" customWidth="1"/>
    <col min="10" max="10" width="6.33203125" style="11" customWidth="1"/>
    <col min="11" max="11" width="3" style="11" customWidth="1"/>
    <col min="12" max="12" width="8.5546875" style="11" customWidth="1"/>
    <col min="13" max="13" width="5.21875" style="11" customWidth="1"/>
    <col min="14" max="15" width="6.33203125" style="11" customWidth="1"/>
    <col min="16" max="16" width="4.109375" style="11" customWidth="1"/>
    <col min="17" max="17" width="7.44140625" style="11" customWidth="1"/>
    <col min="18" max="18" width="4.109375" style="11" customWidth="1"/>
    <col min="19" max="20" width="7.44140625" style="11" customWidth="1"/>
    <col min="21" max="21" width="6.33203125" style="11" customWidth="1"/>
    <col min="22" max="22" width="4.109375" style="11" customWidth="1"/>
    <col min="23" max="23" width="3" style="11" customWidth="1"/>
    <col min="24" max="26" width="4.109375" style="11" customWidth="1"/>
    <col min="27" max="29" width="10.77734375" style="11" customWidth="1"/>
    <col min="30" max="30" width="50.77734375" style="11" customWidth="1"/>
    <col min="31" max="257" width="8.88671875" style="11"/>
    <col min="258" max="258" width="3.5546875" style="11" bestFit="1" customWidth="1"/>
    <col min="259" max="259" width="16.109375" style="11" bestFit="1" customWidth="1"/>
    <col min="260" max="263" width="12.77734375" style="11" customWidth="1"/>
    <col min="264" max="264" width="12.77734375" style="11" bestFit="1" customWidth="1"/>
    <col min="265" max="265" width="21.33203125" style="11" bestFit="1" customWidth="1"/>
    <col min="266" max="266" width="11.77734375" style="11" bestFit="1" customWidth="1"/>
    <col min="267" max="269" width="10.21875" style="11" bestFit="1" customWidth="1"/>
    <col min="270" max="513" width="8.88671875" style="11"/>
    <col min="514" max="514" width="3.5546875" style="11" bestFit="1" customWidth="1"/>
    <col min="515" max="515" width="16.109375" style="11" bestFit="1" customWidth="1"/>
    <col min="516" max="519" width="12.77734375" style="11" customWidth="1"/>
    <col min="520" max="520" width="12.77734375" style="11" bestFit="1" customWidth="1"/>
    <col min="521" max="521" width="21.33203125" style="11" bestFit="1" customWidth="1"/>
    <col min="522" max="522" width="11.77734375" style="11" bestFit="1" customWidth="1"/>
    <col min="523" max="525" width="10.21875" style="11" bestFit="1" customWidth="1"/>
    <col min="526" max="769" width="8.88671875" style="11"/>
    <col min="770" max="770" width="3.5546875" style="11" bestFit="1" customWidth="1"/>
    <col min="771" max="771" width="16.109375" style="11" bestFit="1" customWidth="1"/>
    <col min="772" max="775" width="12.77734375" style="11" customWidth="1"/>
    <col min="776" max="776" width="12.77734375" style="11" bestFit="1" customWidth="1"/>
    <col min="777" max="777" width="21.33203125" style="11" bestFit="1" customWidth="1"/>
    <col min="778" max="778" width="11.77734375" style="11" bestFit="1" customWidth="1"/>
    <col min="779" max="781" width="10.21875" style="11" bestFit="1" customWidth="1"/>
    <col min="782" max="1025" width="8.88671875" style="11"/>
    <col min="1026" max="1026" width="3.5546875" style="11" bestFit="1" customWidth="1"/>
    <col min="1027" max="1027" width="16.109375" style="11" bestFit="1" customWidth="1"/>
    <col min="1028" max="1031" width="12.77734375" style="11" customWidth="1"/>
    <col min="1032" max="1032" width="12.77734375" style="11" bestFit="1" customWidth="1"/>
    <col min="1033" max="1033" width="21.33203125" style="11" bestFit="1" customWidth="1"/>
    <col min="1034" max="1034" width="11.77734375" style="11" bestFit="1" customWidth="1"/>
    <col min="1035" max="1037" width="10.21875" style="11" bestFit="1" customWidth="1"/>
    <col min="1038" max="1281" width="8.88671875" style="11"/>
    <col min="1282" max="1282" width="3.5546875" style="11" bestFit="1" customWidth="1"/>
    <col min="1283" max="1283" width="16.109375" style="11" bestFit="1" customWidth="1"/>
    <col min="1284" max="1287" width="12.77734375" style="11" customWidth="1"/>
    <col min="1288" max="1288" width="12.77734375" style="11" bestFit="1" customWidth="1"/>
    <col min="1289" max="1289" width="21.33203125" style="11" bestFit="1" customWidth="1"/>
    <col min="1290" max="1290" width="11.77734375" style="11" bestFit="1" customWidth="1"/>
    <col min="1291" max="1293" width="10.21875" style="11" bestFit="1" customWidth="1"/>
    <col min="1294" max="1537" width="8.88671875" style="11"/>
    <col min="1538" max="1538" width="3.5546875" style="11" bestFit="1" customWidth="1"/>
    <col min="1539" max="1539" width="16.109375" style="11" bestFit="1" customWidth="1"/>
    <col min="1540" max="1543" width="12.77734375" style="11" customWidth="1"/>
    <col min="1544" max="1544" width="12.77734375" style="11" bestFit="1" customWidth="1"/>
    <col min="1545" max="1545" width="21.33203125" style="11" bestFit="1" customWidth="1"/>
    <col min="1546" max="1546" width="11.77734375" style="11" bestFit="1" customWidth="1"/>
    <col min="1547" max="1549" width="10.21875" style="11" bestFit="1" customWidth="1"/>
    <col min="1550" max="1793" width="8.88671875" style="11"/>
    <col min="1794" max="1794" width="3.5546875" style="11" bestFit="1" customWidth="1"/>
    <col min="1795" max="1795" width="16.109375" style="11" bestFit="1" customWidth="1"/>
    <col min="1796" max="1799" width="12.77734375" style="11" customWidth="1"/>
    <col min="1800" max="1800" width="12.77734375" style="11" bestFit="1" customWidth="1"/>
    <col min="1801" max="1801" width="21.33203125" style="11" bestFit="1" customWidth="1"/>
    <col min="1802" max="1802" width="11.77734375" style="11" bestFit="1" customWidth="1"/>
    <col min="1803" max="1805" width="10.21875" style="11" bestFit="1" customWidth="1"/>
    <col min="1806" max="2049" width="8.88671875" style="11"/>
    <col min="2050" max="2050" width="3.5546875" style="11" bestFit="1" customWidth="1"/>
    <col min="2051" max="2051" width="16.109375" style="11" bestFit="1" customWidth="1"/>
    <col min="2052" max="2055" width="12.77734375" style="11" customWidth="1"/>
    <col min="2056" max="2056" width="12.77734375" style="11" bestFit="1" customWidth="1"/>
    <col min="2057" max="2057" width="21.33203125" style="11" bestFit="1" customWidth="1"/>
    <col min="2058" max="2058" width="11.77734375" style="11" bestFit="1" customWidth="1"/>
    <col min="2059" max="2061" width="10.21875" style="11" bestFit="1" customWidth="1"/>
    <col min="2062" max="2305" width="8.88671875" style="11"/>
    <col min="2306" max="2306" width="3.5546875" style="11" bestFit="1" customWidth="1"/>
    <col min="2307" max="2307" width="16.109375" style="11" bestFit="1" customWidth="1"/>
    <col min="2308" max="2311" width="12.77734375" style="11" customWidth="1"/>
    <col min="2312" max="2312" width="12.77734375" style="11" bestFit="1" customWidth="1"/>
    <col min="2313" max="2313" width="21.33203125" style="11" bestFit="1" customWidth="1"/>
    <col min="2314" max="2314" width="11.77734375" style="11" bestFit="1" customWidth="1"/>
    <col min="2315" max="2317" width="10.21875" style="11" bestFit="1" customWidth="1"/>
    <col min="2318" max="2561" width="8.88671875" style="11"/>
    <col min="2562" max="2562" width="3.5546875" style="11" bestFit="1" customWidth="1"/>
    <col min="2563" max="2563" width="16.109375" style="11" bestFit="1" customWidth="1"/>
    <col min="2564" max="2567" width="12.77734375" style="11" customWidth="1"/>
    <col min="2568" max="2568" width="12.77734375" style="11" bestFit="1" customWidth="1"/>
    <col min="2569" max="2569" width="21.33203125" style="11" bestFit="1" customWidth="1"/>
    <col min="2570" max="2570" width="11.77734375" style="11" bestFit="1" customWidth="1"/>
    <col min="2571" max="2573" width="10.21875" style="11" bestFit="1" customWidth="1"/>
    <col min="2574" max="2817" width="8.88671875" style="11"/>
    <col min="2818" max="2818" width="3.5546875" style="11" bestFit="1" customWidth="1"/>
    <col min="2819" max="2819" width="16.109375" style="11" bestFit="1" customWidth="1"/>
    <col min="2820" max="2823" width="12.77734375" style="11" customWidth="1"/>
    <col min="2824" max="2824" width="12.77734375" style="11" bestFit="1" customWidth="1"/>
    <col min="2825" max="2825" width="21.33203125" style="11" bestFit="1" customWidth="1"/>
    <col min="2826" max="2826" width="11.77734375" style="11" bestFit="1" customWidth="1"/>
    <col min="2827" max="2829" width="10.21875" style="11" bestFit="1" customWidth="1"/>
    <col min="2830" max="3073" width="8.88671875" style="11"/>
    <col min="3074" max="3074" width="3.5546875" style="11" bestFit="1" customWidth="1"/>
    <col min="3075" max="3075" width="16.109375" style="11" bestFit="1" customWidth="1"/>
    <col min="3076" max="3079" width="12.77734375" style="11" customWidth="1"/>
    <col min="3080" max="3080" width="12.77734375" style="11" bestFit="1" customWidth="1"/>
    <col min="3081" max="3081" width="21.33203125" style="11" bestFit="1" customWidth="1"/>
    <col min="3082" max="3082" width="11.77734375" style="11" bestFit="1" customWidth="1"/>
    <col min="3083" max="3085" width="10.21875" style="11" bestFit="1" customWidth="1"/>
    <col min="3086" max="3329" width="8.88671875" style="11"/>
    <col min="3330" max="3330" width="3.5546875" style="11" bestFit="1" customWidth="1"/>
    <col min="3331" max="3331" width="16.109375" style="11" bestFit="1" customWidth="1"/>
    <col min="3332" max="3335" width="12.77734375" style="11" customWidth="1"/>
    <col min="3336" max="3336" width="12.77734375" style="11" bestFit="1" customWidth="1"/>
    <col min="3337" max="3337" width="21.33203125" style="11" bestFit="1" customWidth="1"/>
    <col min="3338" max="3338" width="11.77734375" style="11" bestFit="1" customWidth="1"/>
    <col min="3339" max="3341" width="10.21875" style="11" bestFit="1" customWidth="1"/>
    <col min="3342" max="3585" width="8.88671875" style="11"/>
    <col min="3586" max="3586" width="3.5546875" style="11" bestFit="1" customWidth="1"/>
    <col min="3587" max="3587" width="16.109375" style="11" bestFit="1" customWidth="1"/>
    <col min="3588" max="3591" width="12.77734375" style="11" customWidth="1"/>
    <col min="3592" max="3592" width="12.77734375" style="11" bestFit="1" customWidth="1"/>
    <col min="3593" max="3593" width="21.33203125" style="11" bestFit="1" customWidth="1"/>
    <col min="3594" max="3594" width="11.77734375" style="11" bestFit="1" customWidth="1"/>
    <col min="3595" max="3597" width="10.21875" style="11" bestFit="1" customWidth="1"/>
    <col min="3598" max="3841" width="8.88671875" style="11"/>
    <col min="3842" max="3842" width="3.5546875" style="11" bestFit="1" customWidth="1"/>
    <col min="3843" max="3843" width="16.109375" style="11" bestFit="1" customWidth="1"/>
    <col min="3844" max="3847" width="12.77734375" style="11" customWidth="1"/>
    <col min="3848" max="3848" width="12.77734375" style="11" bestFit="1" customWidth="1"/>
    <col min="3849" max="3849" width="21.33203125" style="11" bestFit="1" customWidth="1"/>
    <col min="3850" max="3850" width="11.77734375" style="11" bestFit="1" customWidth="1"/>
    <col min="3851" max="3853" width="10.21875" style="11" bestFit="1" customWidth="1"/>
    <col min="3854" max="4097" width="8.88671875" style="11"/>
    <col min="4098" max="4098" width="3.5546875" style="11" bestFit="1" customWidth="1"/>
    <col min="4099" max="4099" width="16.109375" style="11" bestFit="1" customWidth="1"/>
    <col min="4100" max="4103" width="12.77734375" style="11" customWidth="1"/>
    <col min="4104" max="4104" width="12.77734375" style="11" bestFit="1" customWidth="1"/>
    <col min="4105" max="4105" width="21.33203125" style="11" bestFit="1" customWidth="1"/>
    <col min="4106" max="4106" width="11.77734375" style="11" bestFit="1" customWidth="1"/>
    <col min="4107" max="4109" width="10.21875" style="11" bestFit="1" customWidth="1"/>
    <col min="4110" max="4353" width="8.88671875" style="11"/>
    <col min="4354" max="4354" width="3.5546875" style="11" bestFit="1" customWidth="1"/>
    <col min="4355" max="4355" width="16.109375" style="11" bestFit="1" customWidth="1"/>
    <col min="4356" max="4359" width="12.77734375" style="11" customWidth="1"/>
    <col min="4360" max="4360" width="12.77734375" style="11" bestFit="1" customWidth="1"/>
    <col min="4361" max="4361" width="21.33203125" style="11" bestFit="1" customWidth="1"/>
    <col min="4362" max="4362" width="11.77734375" style="11" bestFit="1" customWidth="1"/>
    <col min="4363" max="4365" width="10.21875" style="11" bestFit="1" customWidth="1"/>
    <col min="4366" max="4609" width="8.88671875" style="11"/>
    <col min="4610" max="4610" width="3.5546875" style="11" bestFit="1" customWidth="1"/>
    <col min="4611" max="4611" width="16.109375" style="11" bestFit="1" customWidth="1"/>
    <col min="4612" max="4615" width="12.77734375" style="11" customWidth="1"/>
    <col min="4616" max="4616" width="12.77734375" style="11" bestFit="1" customWidth="1"/>
    <col min="4617" max="4617" width="21.33203125" style="11" bestFit="1" customWidth="1"/>
    <col min="4618" max="4618" width="11.77734375" style="11" bestFit="1" customWidth="1"/>
    <col min="4619" max="4621" width="10.21875" style="11" bestFit="1" customWidth="1"/>
    <col min="4622" max="4865" width="8.88671875" style="11"/>
    <col min="4866" max="4866" width="3.5546875" style="11" bestFit="1" customWidth="1"/>
    <col min="4867" max="4867" width="16.109375" style="11" bestFit="1" customWidth="1"/>
    <col min="4868" max="4871" width="12.77734375" style="11" customWidth="1"/>
    <col min="4872" max="4872" width="12.77734375" style="11" bestFit="1" customWidth="1"/>
    <col min="4873" max="4873" width="21.33203125" style="11" bestFit="1" customWidth="1"/>
    <col min="4874" max="4874" width="11.77734375" style="11" bestFit="1" customWidth="1"/>
    <col min="4875" max="4877" width="10.21875" style="11" bestFit="1" customWidth="1"/>
    <col min="4878" max="5121" width="8.88671875" style="11"/>
    <col min="5122" max="5122" width="3.5546875" style="11" bestFit="1" customWidth="1"/>
    <col min="5123" max="5123" width="16.109375" style="11" bestFit="1" customWidth="1"/>
    <col min="5124" max="5127" width="12.77734375" style="11" customWidth="1"/>
    <col min="5128" max="5128" width="12.77734375" style="11" bestFit="1" customWidth="1"/>
    <col min="5129" max="5129" width="21.33203125" style="11" bestFit="1" customWidth="1"/>
    <col min="5130" max="5130" width="11.77734375" style="11" bestFit="1" customWidth="1"/>
    <col min="5131" max="5133" width="10.21875" style="11" bestFit="1" customWidth="1"/>
    <col min="5134" max="5377" width="8.88671875" style="11"/>
    <col min="5378" max="5378" width="3.5546875" style="11" bestFit="1" customWidth="1"/>
    <col min="5379" max="5379" width="16.109375" style="11" bestFit="1" customWidth="1"/>
    <col min="5380" max="5383" width="12.77734375" style="11" customWidth="1"/>
    <col min="5384" max="5384" width="12.77734375" style="11" bestFit="1" customWidth="1"/>
    <col min="5385" max="5385" width="21.33203125" style="11" bestFit="1" customWidth="1"/>
    <col min="5386" max="5386" width="11.77734375" style="11" bestFit="1" customWidth="1"/>
    <col min="5387" max="5389" width="10.21875" style="11" bestFit="1" customWidth="1"/>
    <col min="5390" max="5633" width="8.88671875" style="11"/>
    <col min="5634" max="5634" width="3.5546875" style="11" bestFit="1" customWidth="1"/>
    <col min="5635" max="5635" width="16.109375" style="11" bestFit="1" customWidth="1"/>
    <col min="5636" max="5639" width="12.77734375" style="11" customWidth="1"/>
    <col min="5640" max="5640" width="12.77734375" style="11" bestFit="1" customWidth="1"/>
    <col min="5641" max="5641" width="21.33203125" style="11" bestFit="1" customWidth="1"/>
    <col min="5642" max="5642" width="11.77734375" style="11" bestFit="1" customWidth="1"/>
    <col min="5643" max="5645" width="10.21875" style="11" bestFit="1" customWidth="1"/>
    <col min="5646" max="5889" width="8.88671875" style="11"/>
    <col min="5890" max="5890" width="3.5546875" style="11" bestFit="1" customWidth="1"/>
    <col min="5891" max="5891" width="16.109375" style="11" bestFit="1" customWidth="1"/>
    <col min="5892" max="5895" width="12.77734375" style="11" customWidth="1"/>
    <col min="5896" max="5896" width="12.77734375" style="11" bestFit="1" customWidth="1"/>
    <col min="5897" max="5897" width="21.33203125" style="11" bestFit="1" customWidth="1"/>
    <col min="5898" max="5898" width="11.77734375" style="11" bestFit="1" customWidth="1"/>
    <col min="5899" max="5901" width="10.21875" style="11" bestFit="1" customWidth="1"/>
    <col min="5902" max="6145" width="8.88671875" style="11"/>
    <col min="6146" max="6146" width="3.5546875" style="11" bestFit="1" customWidth="1"/>
    <col min="6147" max="6147" width="16.109375" style="11" bestFit="1" customWidth="1"/>
    <col min="6148" max="6151" width="12.77734375" style="11" customWidth="1"/>
    <col min="6152" max="6152" width="12.77734375" style="11" bestFit="1" customWidth="1"/>
    <col min="6153" max="6153" width="21.33203125" style="11" bestFit="1" customWidth="1"/>
    <col min="6154" max="6154" width="11.77734375" style="11" bestFit="1" customWidth="1"/>
    <col min="6155" max="6157" width="10.21875" style="11" bestFit="1" customWidth="1"/>
    <col min="6158" max="6401" width="8.88671875" style="11"/>
    <col min="6402" max="6402" width="3.5546875" style="11" bestFit="1" customWidth="1"/>
    <col min="6403" max="6403" width="16.109375" style="11" bestFit="1" customWidth="1"/>
    <col min="6404" max="6407" width="12.77734375" style="11" customWidth="1"/>
    <col min="6408" max="6408" width="12.77734375" style="11" bestFit="1" customWidth="1"/>
    <col min="6409" max="6409" width="21.33203125" style="11" bestFit="1" customWidth="1"/>
    <col min="6410" max="6410" width="11.77734375" style="11" bestFit="1" customWidth="1"/>
    <col min="6411" max="6413" width="10.21875" style="11" bestFit="1" customWidth="1"/>
    <col min="6414" max="6657" width="8.88671875" style="11"/>
    <col min="6658" max="6658" width="3.5546875" style="11" bestFit="1" customWidth="1"/>
    <col min="6659" max="6659" width="16.109375" style="11" bestFit="1" customWidth="1"/>
    <col min="6660" max="6663" width="12.77734375" style="11" customWidth="1"/>
    <col min="6664" max="6664" width="12.77734375" style="11" bestFit="1" customWidth="1"/>
    <col min="6665" max="6665" width="21.33203125" style="11" bestFit="1" customWidth="1"/>
    <col min="6666" max="6666" width="11.77734375" style="11" bestFit="1" customWidth="1"/>
    <col min="6667" max="6669" width="10.21875" style="11" bestFit="1" customWidth="1"/>
    <col min="6670" max="6913" width="8.88671875" style="11"/>
    <col min="6914" max="6914" width="3.5546875" style="11" bestFit="1" customWidth="1"/>
    <col min="6915" max="6915" width="16.109375" style="11" bestFit="1" customWidth="1"/>
    <col min="6916" max="6919" width="12.77734375" style="11" customWidth="1"/>
    <col min="6920" max="6920" width="12.77734375" style="11" bestFit="1" customWidth="1"/>
    <col min="6921" max="6921" width="21.33203125" style="11" bestFit="1" customWidth="1"/>
    <col min="6922" max="6922" width="11.77734375" style="11" bestFit="1" customWidth="1"/>
    <col min="6923" max="6925" width="10.21875" style="11" bestFit="1" customWidth="1"/>
    <col min="6926" max="7169" width="8.88671875" style="11"/>
    <col min="7170" max="7170" width="3.5546875" style="11" bestFit="1" customWidth="1"/>
    <col min="7171" max="7171" width="16.109375" style="11" bestFit="1" customWidth="1"/>
    <col min="7172" max="7175" width="12.77734375" style="11" customWidth="1"/>
    <col min="7176" max="7176" width="12.77734375" style="11" bestFit="1" customWidth="1"/>
    <col min="7177" max="7177" width="21.33203125" style="11" bestFit="1" customWidth="1"/>
    <col min="7178" max="7178" width="11.77734375" style="11" bestFit="1" customWidth="1"/>
    <col min="7179" max="7181" width="10.21875" style="11" bestFit="1" customWidth="1"/>
    <col min="7182" max="7425" width="8.88671875" style="11"/>
    <col min="7426" max="7426" width="3.5546875" style="11" bestFit="1" customWidth="1"/>
    <col min="7427" max="7427" width="16.109375" style="11" bestFit="1" customWidth="1"/>
    <col min="7428" max="7431" width="12.77734375" style="11" customWidth="1"/>
    <col min="7432" max="7432" width="12.77734375" style="11" bestFit="1" customWidth="1"/>
    <col min="7433" max="7433" width="21.33203125" style="11" bestFit="1" customWidth="1"/>
    <col min="7434" max="7434" width="11.77734375" style="11" bestFit="1" customWidth="1"/>
    <col min="7435" max="7437" width="10.21875" style="11" bestFit="1" customWidth="1"/>
    <col min="7438" max="7681" width="8.88671875" style="11"/>
    <col min="7682" max="7682" width="3.5546875" style="11" bestFit="1" customWidth="1"/>
    <col min="7683" max="7683" width="16.109375" style="11" bestFit="1" customWidth="1"/>
    <col min="7684" max="7687" width="12.77734375" style="11" customWidth="1"/>
    <col min="7688" max="7688" width="12.77734375" style="11" bestFit="1" customWidth="1"/>
    <col min="7689" max="7689" width="21.33203125" style="11" bestFit="1" customWidth="1"/>
    <col min="7690" max="7690" width="11.77734375" style="11" bestFit="1" customWidth="1"/>
    <col min="7691" max="7693" width="10.21875" style="11" bestFit="1" customWidth="1"/>
    <col min="7694" max="7937" width="8.88671875" style="11"/>
    <col min="7938" max="7938" width="3.5546875" style="11" bestFit="1" customWidth="1"/>
    <col min="7939" max="7939" width="16.109375" style="11" bestFit="1" customWidth="1"/>
    <col min="7940" max="7943" width="12.77734375" style="11" customWidth="1"/>
    <col min="7944" max="7944" width="12.77734375" style="11" bestFit="1" customWidth="1"/>
    <col min="7945" max="7945" width="21.33203125" style="11" bestFit="1" customWidth="1"/>
    <col min="7946" max="7946" width="11.77734375" style="11" bestFit="1" customWidth="1"/>
    <col min="7947" max="7949" width="10.21875" style="11" bestFit="1" customWidth="1"/>
    <col min="7950" max="8193" width="8.88671875" style="11"/>
    <col min="8194" max="8194" width="3.5546875" style="11" bestFit="1" customWidth="1"/>
    <col min="8195" max="8195" width="16.109375" style="11" bestFit="1" customWidth="1"/>
    <col min="8196" max="8199" width="12.77734375" style="11" customWidth="1"/>
    <col min="8200" max="8200" width="12.77734375" style="11" bestFit="1" customWidth="1"/>
    <col min="8201" max="8201" width="21.33203125" style="11" bestFit="1" customWidth="1"/>
    <col min="8202" max="8202" width="11.77734375" style="11" bestFit="1" customWidth="1"/>
    <col min="8203" max="8205" width="10.21875" style="11" bestFit="1" customWidth="1"/>
    <col min="8206" max="8449" width="8.88671875" style="11"/>
    <col min="8450" max="8450" width="3.5546875" style="11" bestFit="1" customWidth="1"/>
    <col min="8451" max="8451" width="16.109375" style="11" bestFit="1" customWidth="1"/>
    <col min="8452" max="8455" width="12.77734375" style="11" customWidth="1"/>
    <col min="8456" max="8456" width="12.77734375" style="11" bestFit="1" customWidth="1"/>
    <col min="8457" max="8457" width="21.33203125" style="11" bestFit="1" customWidth="1"/>
    <col min="8458" max="8458" width="11.77734375" style="11" bestFit="1" customWidth="1"/>
    <col min="8459" max="8461" width="10.21875" style="11" bestFit="1" customWidth="1"/>
    <col min="8462" max="8705" width="8.88671875" style="11"/>
    <col min="8706" max="8706" width="3.5546875" style="11" bestFit="1" customWidth="1"/>
    <col min="8707" max="8707" width="16.109375" style="11" bestFit="1" customWidth="1"/>
    <col min="8708" max="8711" width="12.77734375" style="11" customWidth="1"/>
    <col min="8712" max="8712" width="12.77734375" style="11" bestFit="1" customWidth="1"/>
    <col min="8713" max="8713" width="21.33203125" style="11" bestFit="1" customWidth="1"/>
    <col min="8714" max="8714" width="11.77734375" style="11" bestFit="1" customWidth="1"/>
    <col min="8715" max="8717" width="10.21875" style="11" bestFit="1" customWidth="1"/>
    <col min="8718" max="8961" width="8.88671875" style="11"/>
    <col min="8962" max="8962" width="3.5546875" style="11" bestFit="1" customWidth="1"/>
    <col min="8963" max="8963" width="16.109375" style="11" bestFit="1" customWidth="1"/>
    <col min="8964" max="8967" width="12.77734375" style="11" customWidth="1"/>
    <col min="8968" max="8968" width="12.77734375" style="11" bestFit="1" customWidth="1"/>
    <col min="8969" max="8969" width="21.33203125" style="11" bestFit="1" customWidth="1"/>
    <col min="8970" max="8970" width="11.77734375" style="11" bestFit="1" customWidth="1"/>
    <col min="8971" max="8973" width="10.21875" style="11" bestFit="1" customWidth="1"/>
    <col min="8974" max="9217" width="8.88671875" style="11"/>
    <col min="9218" max="9218" width="3.5546875" style="11" bestFit="1" customWidth="1"/>
    <col min="9219" max="9219" width="16.109375" style="11" bestFit="1" customWidth="1"/>
    <col min="9220" max="9223" width="12.77734375" style="11" customWidth="1"/>
    <col min="9224" max="9224" width="12.77734375" style="11" bestFit="1" customWidth="1"/>
    <col min="9225" max="9225" width="21.33203125" style="11" bestFit="1" customWidth="1"/>
    <col min="9226" max="9226" width="11.77734375" style="11" bestFit="1" customWidth="1"/>
    <col min="9227" max="9229" width="10.21875" style="11" bestFit="1" customWidth="1"/>
    <col min="9230" max="9473" width="8.88671875" style="11"/>
    <col min="9474" max="9474" width="3.5546875" style="11" bestFit="1" customWidth="1"/>
    <col min="9475" max="9475" width="16.109375" style="11" bestFit="1" customWidth="1"/>
    <col min="9476" max="9479" width="12.77734375" style="11" customWidth="1"/>
    <col min="9480" max="9480" width="12.77734375" style="11" bestFit="1" customWidth="1"/>
    <col min="9481" max="9481" width="21.33203125" style="11" bestFit="1" customWidth="1"/>
    <col min="9482" max="9482" width="11.77734375" style="11" bestFit="1" customWidth="1"/>
    <col min="9483" max="9485" width="10.21875" style="11" bestFit="1" customWidth="1"/>
    <col min="9486" max="9729" width="8.88671875" style="11"/>
    <col min="9730" max="9730" width="3.5546875" style="11" bestFit="1" customWidth="1"/>
    <col min="9731" max="9731" width="16.109375" style="11" bestFit="1" customWidth="1"/>
    <col min="9732" max="9735" width="12.77734375" style="11" customWidth="1"/>
    <col min="9736" max="9736" width="12.77734375" style="11" bestFit="1" customWidth="1"/>
    <col min="9737" max="9737" width="21.33203125" style="11" bestFit="1" customWidth="1"/>
    <col min="9738" max="9738" width="11.77734375" style="11" bestFit="1" customWidth="1"/>
    <col min="9739" max="9741" width="10.21875" style="11" bestFit="1" customWidth="1"/>
    <col min="9742" max="9985" width="8.88671875" style="11"/>
    <col min="9986" max="9986" width="3.5546875" style="11" bestFit="1" customWidth="1"/>
    <col min="9987" max="9987" width="16.109375" style="11" bestFit="1" customWidth="1"/>
    <col min="9988" max="9991" width="12.77734375" style="11" customWidth="1"/>
    <col min="9992" max="9992" width="12.77734375" style="11" bestFit="1" customWidth="1"/>
    <col min="9993" max="9993" width="21.33203125" style="11" bestFit="1" customWidth="1"/>
    <col min="9994" max="9994" width="11.77734375" style="11" bestFit="1" customWidth="1"/>
    <col min="9995" max="9997" width="10.21875" style="11" bestFit="1" customWidth="1"/>
    <col min="9998" max="10241" width="8.88671875" style="11"/>
    <col min="10242" max="10242" width="3.5546875" style="11" bestFit="1" customWidth="1"/>
    <col min="10243" max="10243" width="16.109375" style="11" bestFit="1" customWidth="1"/>
    <col min="10244" max="10247" width="12.77734375" style="11" customWidth="1"/>
    <col min="10248" max="10248" width="12.77734375" style="11" bestFit="1" customWidth="1"/>
    <col min="10249" max="10249" width="21.33203125" style="11" bestFit="1" customWidth="1"/>
    <col min="10250" max="10250" width="11.77734375" style="11" bestFit="1" customWidth="1"/>
    <col min="10251" max="10253" width="10.21875" style="11" bestFit="1" customWidth="1"/>
    <col min="10254" max="10497" width="8.88671875" style="11"/>
    <col min="10498" max="10498" width="3.5546875" style="11" bestFit="1" customWidth="1"/>
    <col min="10499" max="10499" width="16.109375" style="11" bestFit="1" customWidth="1"/>
    <col min="10500" max="10503" width="12.77734375" style="11" customWidth="1"/>
    <col min="10504" max="10504" width="12.77734375" style="11" bestFit="1" customWidth="1"/>
    <col min="10505" max="10505" width="21.33203125" style="11" bestFit="1" customWidth="1"/>
    <col min="10506" max="10506" width="11.77734375" style="11" bestFit="1" customWidth="1"/>
    <col min="10507" max="10509" width="10.21875" style="11" bestFit="1" customWidth="1"/>
    <col min="10510" max="10753" width="8.88671875" style="11"/>
    <col min="10754" max="10754" width="3.5546875" style="11" bestFit="1" customWidth="1"/>
    <col min="10755" max="10755" width="16.109375" style="11" bestFit="1" customWidth="1"/>
    <col min="10756" max="10759" width="12.77734375" style="11" customWidth="1"/>
    <col min="10760" max="10760" width="12.77734375" style="11" bestFit="1" customWidth="1"/>
    <col min="10761" max="10761" width="21.33203125" style="11" bestFit="1" customWidth="1"/>
    <col min="10762" max="10762" width="11.77734375" style="11" bestFit="1" customWidth="1"/>
    <col min="10763" max="10765" width="10.21875" style="11" bestFit="1" customWidth="1"/>
    <col min="10766" max="11009" width="8.88671875" style="11"/>
    <col min="11010" max="11010" width="3.5546875" style="11" bestFit="1" customWidth="1"/>
    <col min="11011" max="11011" width="16.109375" style="11" bestFit="1" customWidth="1"/>
    <col min="11012" max="11015" width="12.77734375" style="11" customWidth="1"/>
    <col min="11016" max="11016" width="12.77734375" style="11" bestFit="1" customWidth="1"/>
    <col min="11017" max="11017" width="21.33203125" style="11" bestFit="1" customWidth="1"/>
    <col min="11018" max="11018" width="11.77734375" style="11" bestFit="1" customWidth="1"/>
    <col min="11019" max="11021" width="10.21875" style="11" bestFit="1" customWidth="1"/>
    <col min="11022" max="11265" width="8.88671875" style="11"/>
    <col min="11266" max="11266" width="3.5546875" style="11" bestFit="1" customWidth="1"/>
    <col min="11267" max="11267" width="16.109375" style="11" bestFit="1" customWidth="1"/>
    <col min="11268" max="11271" width="12.77734375" style="11" customWidth="1"/>
    <col min="11272" max="11272" width="12.77734375" style="11" bestFit="1" customWidth="1"/>
    <col min="11273" max="11273" width="21.33203125" style="11" bestFit="1" customWidth="1"/>
    <col min="11274" max="11274" width="11.77734375" style="11" bestFit="1" customWidth="1"/>
    <col min="11275" max="11277" width="10.21875" style="11" bestFit="1" customWidth="1"/>
    <col min="11278" max="11521" width="8.88671875" style="11"/>
    <col min="11522" max="11522" width="3.5546875" style="11" bestFit="1" customWidth="1"/>
    <col min="11523" max="11523" width="16.109375" style="11" bestFit="1" customWidth="1"/>
    <col min="11524" max="11527" width="12.77734375" style="11" customWidth="1"/>
    <col min="11528" max="11528" width="12.77734375" style="11" bestFit="1" customWidth="1"/>
    <col min="11529" max="11529" width="21.33203125" style="11" bestFit="1" customWidth="1"/>
    <col min="11530" max="11530" width="11.77734375" style="11" bestFit="1" customWidth="1"/>
    <col min="11531" max="11533" width="10.21875" style="11" bestFit="1" customWidth="1"/>
    <col min="11534" max="11777" width="8.88671875" style="11"/>
    <col min="11778" max="11778" width="3.5546875" style="11" bestFit="1" customWidth="1"/>
    <col min="11779" max="11779" width="16.109375" style="11" bestFit="1" customWidth="1"/>
    <col min="11780" max="11783" width="12.77734375" style="11" customWidth="1"/>
    <col min="11784" max="11784" width="12.77734375" style="11" bestFit="1" customWidth="1"/>
    <col min="11785" max="11785" width="21.33203125" style="11" bestFit="1" customWidth="1"/>
    <col min="11786" max="11786" width="11.77734375" style="11" bestFit="1" customWidth="1"/>
    <col min="11787" max="11789" width="10.21875" style="11" bestFit="1" customWidth="1"/>
    <col min="11790" max="12033" width="8.88671875" style="11"/>
    <col min="12034" max="12034" width="3.5546875" style="11" bestFit="1" customWidth="1"/>
    <col min="12035" max="12035" width="16.109375" style="11" bestFit="1" customWidth="1"/>
    <col min="12036" max="12039" width="12.77734375" style="11" customWidth="1"/>
    <col min="12040" max="12040" width="12.77734375" style="11" bestFit="1" customWidth="1"/>
    <col min="12041" max="12041" width="21.33203125" style="11" bestFit="1" customWidth="1"/>
    <col min="12042" max="12042" width="11.77734375" style="11" bestFit="1" customWidth="1"/>
    <col min="12043" max="12045" width="10.21875" style="11" bestFit="1" customWidth="1"/>
    <col min="12046" max="12289" width="8.88671875" style="11"/>
    <col min="12290" max="12290" width="3.5546875" style="11" bestFit="1" customWidth="1"/>
    <col min="12291" max="12291" width="16.109375" style="11" bestFit="1" customWidth="1"/>
    <col min="12292" max="12295" width="12.77734375" style="11" customWidth="1"/>
    <col min="12296" max="12296" width="12.77734375" style="11" bestFit="1" customWidth="1"/>
    <col min="12297" max="12297" width="21.33203125" style="11" bestFit="1" customWidth="1"/>
    <col min="12298" max="12298" width="11.77734375" style="11" bestFit="1" customWidth="1"/>
    <col min="12299" max="12301" width="10.21875" style="11" bestFit="1" customWidth="1"/>
    <col min="12302" max="12545" width="8.88671875" style="11"/>
    <col min="12546" max="12546" width="3.5546875" style="11" bestFit="1" customWidth="1"/>
    <col min="12547" max="12547" width="16.109375" style="11" bestFit="1" customWidth="1"/>
    <col min="12548" max="12551" width="12.77734375" style="11" customWidth="1"/>
    <col min="12552" max="12552" width="12.77734375" style="11" bestFit="1" customWidth="1"/>
    <col min="12553" max="12553" width="21.33203125" style="11" bestFit="1" customWidth="1"/>
    <col min="12554" max="12554" width="11.77734375" style="11" bestFit="1" customWidth="1"/>
    <col min="12555" max="12557" width="10.21875" style="11" bestFit="1" customWidth="1"/>
    <col min="12558" max="12801" width="8.88671875" style="11"/>
    <col min="12802" max="12802" width="3.5546875" style="11" bestFit="1" customWidth="1"/>
    <col min="12803" max="12803" width="16.109375" style="11" bestFit="1" customWidth="1"/>
    <col min="12804" max="12807" width="12.77734375" style="11" customWidth="1"/>
    <col min="12808" max="12808" width="12.77734375" style="11" bestFit="1" customWidth="1"/>
    <col min="12809" max="12809" width="21.33203125" style="11" bestFit="1" customWidth="1"/>
    <col min="12810" max="12810" width="11.77734375" style="11" bestFit="1" customWidth="1"/>
    <col min="12811" max="12813" width="10.21875" style="11" bestFit="1" customWidth="1"/>
    <col min="12814" max="13057" width="8.88671875" style="11"/>
    <col min="13058" max="13058" width="3.5546875" style="11" bestFit="1" customWidth="1"/>
    <col min="13059" max="13059" width="16.109375" style="11" bestFit="1" customWidth="1"/>
    <col min="13060" max="13063" width="12.77734375" style="11" customWidth="1"/>
    <col min="13064" max="13064" width="12.77734375" style="11" bestFit="1" customWidth="1"/>
    <col min="13065" max="13065" width="21.33203125" style="11" bestFit="1" customWidth="1"/>
    <col min="13066" max="13066" width="11.77734375" style="11" bestFit="1" customWidth="1"/>
    <col min="13067" max="13069" width="10.21875" style="11" bestFit="1" customWidth="1"/>
    <col min="13070" max="13313" width="8.88671875" style="11"/>
    <col min="13314" max="13314" width="3.5546875" style="11" bestFit="1" customWidth="1"/>
    <col min="13315" max="13315" width="16.109375" style="11" bestFit="1" customWidth="1"/>
    <col min="13316" max="13319" width="12.77734375" style="11" customWidth="1"/>
    <col min="13320" max="13320" width="12.77734375" style="11" bestFit="1" customWidth="1"/>
    <col min="13321" max="13321" width="21.33203125" style="11" bestFit="1" customWidth="1"/>
    <col min="13322" max="13322" width="11.77734375" style="11" bestFit="1" customWidth="1"/>
    <col min="13323" max="13325" width="10.21875" style="11" bestFit="1" customWidth="1"/>
    <col min="13326" max="13569" width="8.88671875" style="11"/>
    <col min="13570" max="13570" width="3.5546875" style="11" bestFit="1" customWidth="1"/>
    <col min="13571" max="13571" width="16.109375" style="11" bestFit="1" customWidth="1"/>
    <col min="13572" max="13575" width="12.77734375" style="11" customWidth="1"/>
    <col min="13576" max="13576" width="12.77734375" style="11" bestFit="1" customWidth="1"/>
    <col min="13577" max="13577" width="21.33203125" style="11" bestFit="1" customWidth="1"/>
    <col min="13578" max="13578" width="11.77734375" style="11" bestFit="1" customWidth="1"/>
    <col min="13579" max="13581" width="10.21875" style="11" bestFit="1" customWidth="1"/>
    <col min="13582" max="13825" width="8.88671875" style="11"/>
    <col min="13826" max="13826" width="3.5546875" style="11" bestFit="1" customWidth="1"/>
    <col min="13827" max="13827" width="16.109375" style="11" bestFit="1" customWidth="1"/>
    <col min="13828" max="13831" width="12.77734375" style="11" customWidth="1"/>
    <col min="13832" max="13832" width="12.77734375" style="11" bestFit="1" customWidth="1"/>
    <col min="13833" max="13833" width="21.33203125" style="11" bestFit="1" customWidth="1"/>
    <col min="13834" max="13834" width="11.77734375" style="11" bestFit="1" customWidth="1"/>
    <col min="13835" max="13837" width="10.21875" style="11" bestFit="1" customWidth="1"/>
    <col min="13838" max="14081" width="8.88671875" style="11"/>
    <col min="14082" max="14082" width="3.5546875" style="11" bestFit="1" customWidth="1"/>
    <col min="14083" max="14083" width="16.109375" style="11" bestFit="1" customWidth="1"/>
    <col min="14084" max="14087" width="12.77734375" style="11" customWidth="1"/>
    <col min="14088" max="14088" width="12.77734375" style="11" bestFit="1" customWidth="1"/>
    <col min="14089" max="14089" width="21.33203125" style="11" bestFit="1" customWidth="1"/>
    <col min="14090" max="14090" width="11.77734375" style="11" bestFit="1" customWidth="1"/>
    <col min="14091" max="14093" width="10.21875" style="11" bestFit="1" customWidth="1"/>
    <col min="14094" max="14337" width="8.88671875" style="11"/>
    <col min="14338" max="14338" width="3.5546875" style="11" bestFit="1" customWidth="1"/>
    <col min="14339" max="14339" width="16.109375" style="11" bestFit="1" customWidth="1"/>
    <col min="14340" max="14343" width="12.77734375" style="11" customWidth="1"/>
    <col min="14344" max="14344" width="12.77734375" style="11" bestFit="1" customWidth="1"/>
    <col min="14345" max="14345" width="21.33203125" style="11" bestFit="1" customWidth="1"/>
    <col min="14346" max="14346" width="11.77734375" style="11" bestFit="1" customWidth="1"/>
    <col min="14347" max="14349" width="10.21875" style="11" bestFit="1" customWidth="1"/>
    <col min="14350" max="14593" width="8.88671875" style="11"/>
    <col min="14594" max="14594" width="3.5546875" style="11" bestFit="1" customWidth="1"/>
    <col min="14595" max="14595" width="16.109375" style="11" bestFit="1" customWidth="1"/>
    <col min="14596" max="14599" width="12.77734375" style="11" customWidth="1"/>
    <col min="14600" max="14600" width="12.77734375" style="11" bestFit="1" customWidth="1"/>
    <col min="14601" max="14601" width="21.33203125" style="11" bestFit="1" customWidth="1"/>
    <col min="14602" max="14602" width="11.77734375" style="11" bestFit="1" customWidth="1"/>
    <col min="14603" max="14605" width="10.21875" style="11" bestFit="1" customWidth="1"/>
    <col min="14606" max="14849" width="8.88671875" style="11"/>
    <col min="14850" max="14850" width="3.5546875" style="11" bestFit="1" customWidth="1"/>
    <col min="14851" max="14851" width="16.109375" style="11" bestFit="1" customWidth="1"/>
    <col min="14852" max="14855" width="12.77734375" style="11" customWidth="1"/>
    <col min="14856" max="14856" width="12.77734375" style="11" bestFit="1" customWidth="1"/>
    <col min="14857" max="14857" width="21.33203125" style="11" bestFit="1" customWidth="1"/>
    <col min="14858" max="14858" width="11.77734375" style="11" bestFit="1" customWidth="1"/>
    <col min="14859" max="14861" width="10.21875" style="11" bestFit="1" customWidth="1"/>
    <col min="14862" max="15105" width="8.88671875" style="11"/>
    <col min="15106" max="15106" width="3.5546875" style="11" bestFit="1" customWidth="1"/>
    <col min="15107" max="15107" width="16.109375" style="11" bestFit="1" customWidth="1"/>
    <col min="15108" max="15111" width="12.77734375" style="11" customWidth="1"/>
    <col min="15112" max="15112" width="12.77734375" style="11" bestFit="1" customWidth="1"/>
    <col min="15113" max="15113" width="21.33203125" style="11" bestFit="1" customWidth="1"/>
    <col min="15114" max="15114" width="11.77734375" style="11" bestFit="1" customWidth="1"/>
    <col min="15115" max="15117" width="10.21875" style="11" bestFit="1" customWidth="1"/>
    <col min="15118" max="15361" width="8.88671875" style="11"/>
    <col min="15362" max="15362" width="3.5546875" style="11" bestFit="1" customWidth="1"/>
    <col min="15363" max="15363" width="16.109375" style="11" bestFit="1" customWidth="1"/>
    <col min="15364" max="15367" width="12.77734375" style="11" customWidth="1"/>
    <col min="15368" max="15368" width="12.77734375" style="11" bestFit="1" customWidth="1"/>
    <col min="15369" max="15369" width="21.33203125" style="11" bestFit="1" customWidth="1"/>
    <col min="15370" max="15370" width="11.77734375" style="11" bestFit="1" customWidth="1"/>
    <col min="15371" max="15373" width="10.21875" style="11" bestFit="1" customWidth="1"/>
    <col min="15374" max="15617" width="8.88671875" style="11"/>
    <col min="15618" max="15618" width="3.5546875" style="11" bestFit="1" customWidth="1"/>
    <col min="15619" max="15619" width="16.109375" style="11" bestFit="1" customWidth="1"/>
    <col min="15620" max="15623" width="12.77734375" style="11" customWidth="1"/>
    <col min="15624" max="15624" width="12.77734375" style="11" bestFit="1" customWidth="1"/>
    <col min="15625" max="15625" width="21.33203125" style="11" bestFit="1" customWidth="1"/>
    <col min="15626" max="15626" width="11.77734375" style="11" bestFit="1" customWidth="1"/>
    <col min="15627" max="15629" width="10.21875" style="11" bestFit="1" customWidth="1"/>
    <col min="15630" max="15873" width="8.88671875" style="11"/>
    <col min="15874" max="15874" width="3.5546875" style="11" bestFit="1" customWidth="1"/>
    <col min="15875" max="15875" width="16.109375" style="11" bestFit="1" customWidth="1"/>
    <col min="15876" max="15879" width="12.77734375" style="11" customWidth="1"/>
    <col min="15880" max="15880" width="12.77734375" style="11" bestFit="1" customWidth="1"/>
    <col min="15881" max="15881" width="21.33203125" style="11" bestFit="1" customWidth="1"/>
    <col min="15882" max="15882" width="11.77734375" style="11" bestFit="1" customWidth="1"/>
    <col min="15883" max="15885" width="10.21875" style="11" bestFit="1" customWidth="1"/>
    <col min="15886" max="16129" width="8.88671875" style="11"/>
    <col min="16130" max="16130" width="3.5546875" style="11" bestFit="1" customWidth="1"/>
    <col min="16131" max="16131" width="16.109375" style="11" bestFit="1" customWidth="1"/>
    <col min="16132" max="16135" width="12.77734375" style="11" customWidth="1"/>
    <col min="16136" max="16136" width="12.77734375" style="11" bestFit="1" customWidth="1"/>
    <col min="16137" max="16137" width="21.33203125" style="11" bestFit="1" customWidth="1"/>
    <col min="16138" max="16138" width="11.77734375" style="11" bestFit="1" customWidth="1"/>
    <col min="16139" max="16141" width="10.21875" style="11" bestFit="1" customWidth="1"/>
    <col min="16142" max="16384" width="8.88671875" style="11"/>
  </cols>
  <sheetData>
    <row r="1" spans="1:30" ht="4.95" customHeight="1" thickBot="1" x14ac:dyDescent="0.25">
      <c r="U1" s="11" t="s">
        <v>203</v>
      </c>
    </row>
    <row r="2" spans="1:30" ht="14.4" thickTop="1" thickBot="1" x14ac:dyDescent="0.25">
      <c r="B2" s="146" t="s">
        <v>63</v>
      </c>
      <c r="C2" s="21" t="s">
        <v>171</v>
      </c>
      <c r="D2" s="21" t="s">
        <v>64</v>
      </c>
      <c r="E2" s="21" t="s">
        <v>65</v>
      </c>
      <c r="H2" s="12">
        <v>45200</v>
      </c>
      <c r="I2" s="11" t="str">
        <f t="shared" ref="I2:I64" si="0">J2&amp;K2&amp;L2&amp;M2</f>
        <v>1950(昭和25)年</v>
      </c>
      <c r="J2" s="11">
        <v>1950</v>
      </c>
      <c r="K2" s="11" t="s">
        <v>126</v>
      </c>
      <c r="L2" s="25" t="s">
        <v>66</v>
      </c>
      <c r="M2" s="11" t="s">
        <v>127</v>
      </c>
      <c r="N2" s="11">
        <v>1</v>
      </c>
      <c r="O2" s="11" t="s">
        <v>128</v>
      </c>
      <c r="P2" s="26">
        <f>IF(D3="","",DATEVALUE(U2&amp;"/"&amp;D3&amp;"/"&amp;1))</f>
        <v>38777</v>
      </c>
      <c r="Q2" s="26" t="s">
        <v>140</v>
      </c>
      <c r="R2" s="26">
        <f>IF(D6="","",DATEVALUE(U5&amp;"/"&amp;D6&amp;"/"&amp;1))</f>
        <v>45261</v>
      </c>
      <c r="S2" s="26" t="s">
        <v>140</v>
      </c>
      <c r="T2" s="26"/>
      <c r="U2" s="11">
        <f>IF(C3="","",VLOOKUP(C3,I:P,2,FALSE))</f>
        <v>2006</v>
      </c>
      <c r="V2" s="11" t="s">
        <v>171</v>
      </c>
      <c r="W2" s="11">
        <f>IF(D3="","",D3)</f>
        <v>3</v>
      </c>
      <c r="X2" s="11" t="s">
        <v>64</v>
      </c>
      <c r="Y2" s="26">
        <f>IF(E3="","",E3)</f>
        <v>38796</v>
      </c>
      <c r="Z2" s="26" t="s">
        <v>65</v>
      </c>
      <c r="AA2" s="11" t="str">
        <f>IF(C3="","　　　年",DBCS(VLOOKUP(C3,I:L,4,FALSE))&amp;"年")</f>
        <v>平成１８年</v>
      </c>
      <c r="AB2" s="11" t="str">
        <f>IF(D3="","　　　月",DBCS(VLOOKUP(D3,N:O,2,FALSE)))</f>
        <v>３月</v>
      </c>
      <c r="AC2" s="26" t="str">
        <f>IF(E3="","　　　日",DBCS(VLOOKUP(E3,P:Q,2,FALSE)))</f>
        <v>２０日</v>
      </c>
      <c r="AD2" s="29" t="str">
        <f>IFERROR(AA2&amp;AB2&amp;AC2,"事業開始年月日の日付が正しくありません。")</f>
        <v>平成１８年３月２０日</v>
      </c>
    </row>
    <row r="3" spans="1:30" ht="19.95" customHeight="1" thickTop="1" thickBot="1" x14ac:dyDescent="0.25">
      <c r="B3" s="147"/>
      <c r="C3" s="94" t="s">
        <v>204</v>
      </c>
      <c r="D3" s="95">
        <v>3</v>
      </c>
      <c r="E3" s="96">
        <v>38796</v>
      </c>
      <c r="H3" s="12">
        <v>45231</v>
      </c>
      <c r="I3" s="11" t="str">
        <f t="shared" si="0"/>
        <v>1951(昭和26)年</v>
      </c>
      <c r="J3" s="11">
        <v>1951</v>
      </c>
      <c r="K3" s="11" t="s">
        <v>126</v>
      </c>
      <c r="L3" s="25" t="s">
        <v>67</v>
      </c>
      <c r="M3" s="11" t="s">
        <v>127</v>
      </c>
      <c r="N3" s="11">
        <v>2</v>
      </c>
      <c r="O3" s="11" t="s">
        <v>129</v>
      </c>
      <c r="P3" s="26">
        <f>IF(P2="","",P2+1)</f>
        <v>38778</v>
      </c>
      <c r="Q3" s="26" t="s">
        <v>141</v>
      </c>
      <c r="R3" s="26">
        <f>IF(R2="","",R2+1)</f>
        <v>45262</v>
      </c>
      <c r="S3" s="26" t="s">
        <v>141</v>
      </c>
      <c r="T3" s="26"/>
    </row>
    <row r="4" spans="1:30" ht="19.95" customHeight="1" thickTop="1" thickBot="1" x14ac:dyDescent="0.25">
      <c r="C4" s="148" t="s">
        <v>205</v>
      </c>
      <c r="D4" s="239"/>
      <c r="E4" s="239"/>
      <c r="H4" s="12">
        <v>45261</v>
      </c>
      <c r="I4" s="11" t="str">
        <f t="shared" si="0"/>
        <v>1952(昭和27)年</v>
      </c>
      <c r="J4" s="11">
        <v>1952</v>
      </c>
      <c r="K4" s="11" t="s">
        <v>126</v>
      </c>
      <c r="L4" s="25" t="s">
        <v>68</v>
      </c>
      <c r="M4" s="11" t="s">
        <v>127</v>
      </c>
      <c r="N4" s="11">
        <v>3</v>
      </c>
      <c r="O4" s="11" t="s">
        <v>130</v>
      </c>
      <c r="P4" s="26">
        <f t="shared" ref="P4:P29" si="1">IF(P3="","",P3+1)</f>
        <v>38779</v>
      </c>
      <c r="Q4" s="26" t="s">
        <v>142</v>
      </c>
      <c r="R4" s="26">
        <f>IF(R3="","",R3+1)</f>
        <v>45263</v>
      </c>
      <c r="S4" s="26" t="s">
        <v>142</v>
      </c>
      <c r="T4" s="26"/>
      <c r="U4" s="11" t="s">
        <v>201</v>
      </c>
    </row>
    <row r="5" spans="1:30" ht="14.4" customHeight="1" thickTop="1" thickBot="1" x14ac:dyDescent="0.25">
      <c r="B5" s="144" t="s">
        <v>201</v>
      </c>
      <c r="C5" s="21" t="s">
        <v>171</v>
      </c>
      <c r="D5" s="21" t="s">
        <v>64</v>
      </c>
      <c r="E5" s="21" t="s">
        <v>65</v>
      </c>
      <c r="H5" s="12">
        <v>45292</v>
      </c>
      <c r="I5" s="11" t="str">
        <f t="shared" si="0"/>
        <v>1953(昭和28)年</v>
      </c>
      <c r="J5" s="11">
        <v>1953</v>
      </c>
      <c r="K5" s="11" t="s">
        <v>126</v>
      </c>
      <c r="L5" s="25" t="s">
        <v>69</v>
      </c>
      <c r="M5" s="11" t="s">
        <v>127</v>
      </c>
      <c r="N5" s="11">
        <v>4</v>
      </c>
      <c r="O5" s="11" t="s">
        <v>131</v>
      </c>
      <c r="P5" s="26">
        <f>IF(P4="","",P4+1)</f>
        <v>38780</v>
      </c>
      <c r="Q5" s="26" t="s">
        <v>143</v>
      </c>
      <c r="R5" s="26">
        <f>IF(R4="","",R4+1)</f>
        <v>45264</v>
      </c>
      <c r="S5" s="26" t="s">
        <v>143</v>
      </c>
      <c r="T5" s="26"/>
      <c r="U5" s="11">
        <f>IF(C6="","",VLOOKUP(C6,I:P,2,FALSE))</f>
        <v>2023</v>
      </c>
      <c r="V5" s="11" t="s">
        <v>171</v>
      </c>
      <c r="W5" s="11">
        <f>IF(D6="","",D6)</f>
        <v>12</v>
      </c>
      <c r="X5" s="11" t="s">
        <v>64</v>
      </c>
      <c r="Y5" s="26">
        <f>IF(E6="","",E6)</f>
        <v>45275</v>
      </c>
      <c r="Z5" s="26" t="s">
        <v>65</v>
      </c>
      <c r="AA5" s="11" t="str">
        <f>IF(C6="","　　　年",DBCS(VLOOKUP(C6,I:L,4,FALSE))&amp;"年")</f>
        <v>令和５年</v>
      </c>
      <c r="AB5" s="11" t="str">
        <f>IF(D6="","　　　月",DBCS(VLOOKUP(D6,N:O,2,FALSE)))</f>
        <v>１２月</v>
      </c>
      <c r="AC5" s="26" t="str">
        <f>IF(E6="","　　　日",DBCS(VLOOKUP(E6,R:S,2,FALSE)))</f>
        <v>１５日</v>
      </c>
      <c r="AD5" s="29" t="str">
        <f>IFERROR(AA5&amp;AB5&amp;AC5,"申請日の日付が正しくありません。")</f>
        <v>令和５年１２月１５日</v>
      </c>
    </row>
    <row r="6" spans="1:30" ht="19.95" customHeight="1" thickTop="1" thickBot="1" x14ac:dyDescent="0.25">
      <c r="B6" s="145"/>
      <c r="C6" s="94" t="s">
        <v>202</v>
      </c>
      <c r="D6" s="95">
        <v>12</v>
      </c>
      <c r="E6" s="96">
        <v>45275</v>
      </c>
      <c r="H6" s="12">
        <v>45323</v>
      </c>
      <c r="I6" s="11" t="str">
        <f t="shared" si="0"/>
        <v>1954(昭和29)年</v>
      </c>
      <c r="J6" s="11">
        <v>1954</v>
      </c>
      <c r="K6" s="11" t="s">
        <v>126</v>
      </c>
      <c r="L6" s="25" t="s">
        <v>70</v>
      </c>
      <c r="M6" s="11" t="s">
        <v>127</v>
      </c>
      <c r="N6" s="11">
        <v>5</v>
      </c>
      <c r="O6" s="11" t="s">
        <v>132</v>
      </c>
      <c r="P6" s="26">
        <f t="shared" si="1"/>
        <v>38781</v>
      </c>
      <c r="Q6" s="26" t="s">
        <v>144</v>
      </c>
      <c r="R6" s="26">
        <f t="shared" ref="R6:R29" si="2">IF(R5="","",R5+1)</f>
        <v>45265</v>
      </c>
      <c r="S6" s="26" t="s">
        <v>144</v>
      </c>
      <c r="T6" s="26"/>
    </row>
    <row r="7" spans="1:30" ht="19.95" customHeight="1" thickTop="1" x14ac:dyDescent="0.2">
      <c r="H7" s="12">
        <v>45352</v>
      </c>
      <c r="I7" s="11" t="str">
        <f t="shared" si="0"/>
        <v>1955(昭和30)年</v>
      </c>
      <c r="J7" s="11">
        <v>1955</v>
      </c>
      <c r="K7" s="11" t="s">
        <v>126</v>
      </c>
      <c r="L7" s="25" t="s">
        <v>71</v>
      </c>
      <c r="M7" s="11" t="s">
        <v>127</v>
      </c>
      <c r="N7" s="11">
        <v>6</v>
      </c>
      <c r="O7" s="11" t="s">
        <v>133</v>
      </c>
      <c r="P7" s="26">
        <f t="shared" si="1"/>
        <v>38782</v>
      </c>
      <c r="Q7" s="26" t="s">
        <v>145</v>
      </c>
      <c r="R7" s="26">
        <f t="shared" si="2"/>
        <v>45266</v>
      </c>
      <c r="S7" s="26" t="s">
        <v>145</v>
      </c>
      <c r="T7" s="26"/>
    </row>
    <row r="8" spans="1:30" ht="19.95" customHeight="1" x14ac:dyDescent="0.2">
      <c r="B8" s="100" t="s">
        <v>208</v>
      </c>
      <c r="C8" s="100" t="s">
        <v>54</v>
      </c>
      <c r="D8" s="237" t="s">
        <v>51</v>
      </c>
      <c r="E8" s="238"/>
      <c r="H8" s="12">
        <v>45383</v>
      </c>
      <c r="I8" s="11" t="str">
        <f t="shared" si="0"/>
        <v>1956(昭和31)年</v>
      </c>
      <c r="J8" s="11">
        <v>1956</v>
      </c>
      <c r="K8" s="11" t="s">
        <v>126</v>
      </c>
      <c r="L8" s="25" t="s">
        <v>72</v>
      </c>
      <c r="M8" s="11" t="s">
        <v>127</v>
      </c>
      <c r="N8" s="11">
        <v>7</v>
      </c>
      <c r="O8" s="11" t="s">
        <v>134</v>
      </c>
      <c r="P8" s="26">
        <f>IF(P7="","",P7+1)</f>
        <v>38783</v>
      </c>
      <c r="Q8" s="26" t="s">
        <v>146</v>
      </c>
      <c r="R8" s="26">
        <f>IF(R7="","",R7+1)</f>
        <v>45267</v>
      </c>
      <c r="S8" s="26" t="s">
        <v>146</v>
      </c>
      <c r="T8" s="26"/>
    </row>
    <row r="9" spans="1:30" ht="19.95" customHeight="1" x14ac:dyDescent="0.2">
      <c r="C9" s="100" t="s">
        <v>55</v>
      </c>
      <c r="D9" s="237" t="s">
        <v>52</v>
      </c>
      <c r="E9" s="238"/>
      <c r="H9" s="12">
        <v>45413</v>
      </c>
      <c r="I9" s="11" t="str">
        <f t="shared" si="0"/>
        <v>1957(昭和32)年</v>
      </c>
      <c r="J9" s="11">
        <v>1957</v>
      </c>
      <c r="K9" s="11" t="s">
        <v>126</v>
      </c>
      <c r="L9" s="25" t="s">
        <v>73</v>
      </c>
      <c r="M9" s="11" t="s">
        <v>127</v>
      </c>
      <c r="N9" s="11">
        <v>8</v>
      </c>
      <c r="O9" s="11" t="s">
        <v>135</v>
      </c>
      <c r="P9" s="26">
        <f t="shared" si="1"/>
        <v>38784</v>
      </c>
      <c r="Q9" s="26" t="s">
        <v>147</v>
      </c>
      <c r="R9" s="26">
        <f t="shared" si="2"/>
        <v>45268</v>
      </c>
      <c r="S9" s="26" t="s">
        <v>147</v>
      </c>
      <c r="T9" s="26"/>
    </row>
    <row r="10" spans="1:30" ht="19.95" customHeight="1" x14ac:dyDescent="0.2">
      <c r="A10" s="112" t="s">
        <v>263</v>
      </c>
      <c r="B10" s="112"/>
      <c r="C10" s="100" t="s">
        <v>56</v>
      </c>
      <c r="D10" s="237" t="s">
        <v>53</v>
      </c>
      <c r="E10" s="238"/>
      <c r="H10" s="12">
        <v>45444</v>
      </c>
      <c r="I10" s="11" t="str">
        <f t="shared" si="0"/>
        <v>1958(昭和33)年</v>
      </c>
      <c r="J10" s="11">
        <v>1958</v>
      </c>
      <c r="K10" s="11" t="s">
        <v>126</v>
      </c>
      <c r="L10" s="25" t="s">
        <v>74</v>
      </c>
      <c r="M10" s="11" t="s">
        <v>127</v>
      </c>
      <c r="N10" s="11">
        <v>9</v>
      </c>
      <c r="O10" s="11" t="s">
        <v>136</v>
      </c>
      <c r="P10" s="26">
        <f t="shared" si="1"/>
        <v>38785</v>
      </c>
      <c r="Q10" s="26" t="s">
        <v>148</v>
      </c>
      <c r="R10" s="26">
        <f t="shared" si="2"/>
        <v>45269</v>
      </c>
      <c r="S10" s="26" t="s">
        <v>148</v>
      </c>
      <c r="T10" s="26"/>
    </row>
    <row r="11" spans="1:30" ht="19.95" customHeight="1" x14ac:dyDescent="0.2">
      <c r="A11" s="113" t="s">
        <v>264</v>
      </c>
      <c r="B11" s="113"/>
      <c r="C11" s="100" t="s">
        <v>57</v>
      </c>
      <c r="D11" s="231" t="s">
        <v>245</v>
      </c>
      <c r="E11" s="232"/>
      <c r="H11" s="12">
        <v>45474</v>
      </c>
      <c r="I11" s="11" t="str">
        <f t="shared" si="0"/>
        <v>1959(昭和34)年</v>
      </c>
      <c r="J11" s="11">
        <v>1959</v>
      </c>
      <c r="K11" s="11" t="s">
        <v>126</v>
      </c>
      <c r="L11" s="25" t="s">
        <v>75</v>
      </c>
      <c r="M11" s="11" t="s">
        <v>127</v>
      </c>
      <c r="N11" s="11">
        <v>10</v>
      </c>
      <c r="O11" s="11" t="s">
        <v>137</v>
      </c>
      <c r="P11" s="26">
        <f t="shared" si="1"/>
        <v>38786</v>
      </c>
      <c r="Q11" s="26" t="s">
        <v>149</v>
      </c>
      <c r="R11" s="26">
        <f t="shared" si="2"/>
        <v>45270</v>
      </c>
      <c r="S11" s="26" t="s">
        <v>149</v>
      </c>
      <c r="T11" s="26"/>
    </row>
    <row r="12" spans="1:30" ht="19.95" customHeight="1" x14ac:dyDescent="0.2">
      <c r="C12" s="100" t="s">
        <v>4</v>
      </c>
      <c r="D12" s="233"/>
      <c r="E12" s="234"/>
      <c r="H12" s="12">
        <v>45505</v>
      </c>
      <c r="I12" s="11" t="str">
        <f t="shared" si="0"/>
        <v>1960(昭和35)年</v>
      </c>
      <c r="J12" s="11">
        <v>1960</v>
      </c>
      <c r="K12" s="11" t="s">
        <v>126</v>
      </c>
      <c r="L12" s="25" t="s">
        <v>76</v>
      </c>
      <c r="M12" s="11" t="s">
        <v>127</v>
      </c>
      <c r="N12" s="11">
        <v>11</v>
      </c>
      <c r="O12" s="11" t="s">
        <v>138</v>
      </c>
      <c r="P12" s="26">
        <f t="shared" si="1"/>
        <v>38787</v>
      </c>
      <c r="Q12" s="26" t="s">
        <v>150</v>
      </c>
      <c r="R12" s="26">
        <f t="shared" si="2"/>
        <v>45271</v>
      </c>
      <c r="S12" s="26" t="s">
        <v>150</v>
      </c>
      <c r="T12" s="26"/>
    </row>
    <row r="13" spans="1:30" ht="19.95" customHeight="1" x14ac:dyDescent="0.2">
      <c r="C13" s="100" t="s">
        <v>210</v>
      </c>
      <c r="D13" s="235"/>
      <c r="E13" s="236"/>
      <c r="H13" s="12">
        <v>45536</v>
      </c>
      <c r="I13" s="11" t="str">
        <f t="shared" si="0"/>
        <v>1961(昭和36)年</v>
      </c>
      <c r="J13" s="11">
        <v>1961</v>
      </c>
      <c r="K13" s="11" t="s">
        <v>126</v>
      </c>
      <c r="L13" s="25" t="s">
        <v>77</v>
      </c>
      <c r="M13" s="11" t="s">
        <v>127</v>
      </c>
      <c r="N13" s="11">
        <v>12</v>
      </c>
      <c r="O13" s="11" t="s">
        <v>139</v>
      </c>
      <c r="P13" s="26">
        <f t="shared" si="1"/>
        <v>38788</v>
      </c>
      <c r="Q13" s="26" t="s">
        <v>151</v>
      </c>
      <c r="R13" s="26">
        <f t="shared" si="2"/>
        <v>45272</v>
      </c>
      <c r="S13" s="26" t="s">
        <v>151</v>
      </c>
      <c r="T13" s="26"/>
    </row>
    <row r="14" spans="1:30" ht="19.95" customHeight="1" thickBot="1" x14ac:dyDescent="0.25">
      <c r="C14" s="100"/>
      <c r="H14" s="12">
        <v>45566</v>
      </c>
      <c r="I14" s="11" t="str">
        <f t="shared" si="0"/>
        <v>1962(昭和37)年</v>
      </c>
      <c r="J14" s="11">
        <v>1962</v>
      </c>
      <c r="K14" s="11" t="s">
        <v>126</v>
      </c>
      <c r="L14" s="25" t="s">
        <v>78</v>
      </c>
      <c r="M14" s="11" t="s">
        <v>127</v>
      </c>
      <c r="P14" s="26">
        <f t="shared" si="1"/>
        <v>38789</v>
      </c>
      <c r="Q14" s="26" t="s">
        <v>152</v>
      </c>
      <c r="R14" s="26">
        <f t="shared" si="2"/>
        <v>45273</v>
      </c>
      <c r="S14" s="26" t="s">
        <v>152</v>
      </c>
      <c r="T14" s="26"/>
    </row>
    <row r="15" spans="1:30" ht="19.95" customHeight="1" thickTop="1" thickBot="1" x14ac:dyDescent="0.25">
      <c r="B15" s="23" t="s">
        <v>62</v>
      </c>
      <c r="C15" s="97">
        <v>45200</v>
      </c>
      <c r="H15" s="12">
        <v>45597</v>
      </c>
      <c r="I15" s="11" t="str">
        <f t="shared" si="0"/>
        <v>1963(昭和38)年</v>
      </c>
      <c r="J15" s="11">
        <v>1963</v>
      </c>
      <c r="K15" s="11" t="s">
        <v>126</v>
      </c>
      <c r="L15" s="25" t="s">
        <v>79</v>
      </c>
      <c r="M15" s="11" t="s">
        <v>127</v>
      </c>
      <c r="P15" s="26">
        <f t="shared" si="1"/>
        <v>38790</v>
      </c>
      <c r="Q15" s="26" t="s">
        <v>153</v>
      </c>
      <c r="R15" s="26">
        <f t="shared" si="2"/>
        <v>45274</v>
      </c>
      <c r="S15" s="26" t="s">
        <v>153</v>
      </c>
      <c r="T15" s="26"/>
    </row>
    <row r="16" spans="1:30" ht="19.95" customHeight="1" thickTop="1" x14ac:dyDescent="0.2">
      <c r="B16" s="23"/>
      <c r="C16" s="23"/>
      <c r="H16" s="12">
        <v>45627</v>
      </c>
      <c r="I16" s="11" t="str">
        <f t="shared" si="0"/>
        <v>1964(昭和39)年</v>
      </c>
      <c r="J16" s="11">
        <v>1964</v>
      </c>
      <c r="K16" s="11" t="s">
        <v>126</v>
      </c>
      <c r="L16" s="25" t="s">
        <v>80</v>
      </c>
      <c r="M16" s="11" t="s">
        <v>127</v>
      </c>
      <c r="P16" s="26">
        <f>IF(P15="","",P15+1)</f>
        <v>38791</v>
      </c>
      <c r="Q16" s="26" t="s">
        <v>154</v>
      </c>
      <c r="R16" s="26">
        <f>IF(R15="","",R15+1)</f>
        <v>45275</v>
      </c>
      <c r="S16" s="26" t="s">
        <v>154</v>
      </c>
      <c r="T16" s="26"/>
    </row>
    <row r="17" spans="1:20" ht="25.05" customHeight="1" x14ac:dyDescent="0.2">
      <c r="A17" s="3" t="s">
        <v>216</v>
      </c>
      <c r="B17" s="3"/>
      <c r="C17" s="14"/>
      <c r="D17" s="14"/>
      <c r="E17" s="53"/>
      <c r="H17" s="12">
        <v>45658</v>
      </c>
      <c r="I17" s="11" t="str">
        <f t="shared" si="0"/>
        <v>1965(昭和40)年</v>
      </c>
      <c r="J17" s="11">
        <v>1965</v>
      </c>
      <c r="K17" s="11" t="s">
        <v>126</v>
      </c>
      <c r="L17" s="25" t="s">
        <v>81</v>
      </c>
      <c r="M17" s="11" t="s">
        <v>127</v>
      </c>
      <c r="P17" s="26">
        <f t="shared" si="1"/>
        <v>38792</v>
      </c>
      <c r="Q17" s="26" t="s">
        <v>155</v>
      </c>
      <c r="R17" s="26">
        <f t="shared" si="2"/>
        <v>45276</v>
      </c>
      <c r="S17" s="26" t="s">
        <v>155</v>
      </c>
      <c r="T17" s="26"/>
    </row>
    <row r="18" spans="1:20" ht="25.05" customHeight="1" x14ac:dyDescent="0.2">
      <c r="A18" s="150" t="s">
        <v>213</v>
      </c>
      <c r="B18" s="151"/>
      <c r="C18" s="7" t="s">
        <v>58</v>
      </c>
      <c r="D18" s="7" t="s">
        <v>59</v>
      </c>
      <c r="E18" s="10"/>
      <c r="H18" s="12">
        <v>45689</v>
      </c>
      <c r="I18" s="11" t="str">
        <f t="shared" si="0"/>
        <v>1966(昭和41)年</v>
      </c>
      <c r="J18" s="11">
        <v>1966</v>
      </c>
      <c r="K18" s="11" t="s">
        <v>126</v>
      </c>
      <c r="L18" s="25" t="s">
        <v>82</v>
      </c>
      <c r="M18" s="11" t="s">
        <v>127</v>
      </c>
      <c r="P18" s="26">
        <f t="shared" si="1"/>
        <v>38793</v>
      </c>
      <c r="Q18" s="26" t="s">
        <v>156</v>
      </c>
      <c r="R18" s="26">
        <f t="shared" si="2"/>
        <v>45277</v>
      </c>
      <c r="S18" s="26" t="s">
        <v>156</v>
      </c>
      <c r="T18" s="26"/>
    </row>
    <row r="19" spans="1:20" ht="25.05" customHeight="1" x14ac:dyDescent="0.2">
      <c r="A19" s="4">
        <v>1</v>
      </c>
      <c r="B19" s="111">
        <f>IF($C$15="","",EDATE($C$15,-12))</f>
        <v>44835</v>
      </c>
      <c r="C19" s="98">
        <v>1000000</v>
      </c>
      <c r="D19" s="103"/>
      <c r="E19" s="15"/>
      <c r="H19" s="12">
        <v>45717</v>
      </c>
      <c r="I19" s="11" t="str">
        <f t="shared" si="0"/>
        <v>1967(昭和42)年</v>
      </c>
      <c r="J19" s="11">
        <v>1967</v>
      </c>
      <c r="K19" s="11" t="s">
        <v>126</v>
      </c>
      <c r="L19" s="25" t="s">
        <v>83</v>
      </c>
      <c r="M19" s="11" t="s">
        <v>127</v>
      </c>
      <c r="P19" s="26">
        <f t="shared" si="1"/>
        <v>38794</v>
      </c>
      <c r="Q19" s="26" t="s">
        <v>157</v>
      </c>
      <c r="R19" s="26">
        <f t="shared" si="2"/>
        <v>45278</v>
      </c>
      <c r="S19" s="26" t="s">
        <v>157</v>
      </c>
      <c r="T19" s="26"/>
    </row>
    <row r="20" spans="1:20" ht="25.05" customHeight="1" x14ac:dyDescent="0.2">
      <c r="A20" s="4">
        <v>2</v>
      </c>
      <c r="B20" s="111">
        <f>IF($C$15="","",EDATE($C$15,-11))</f>
        <v>44866</v>
      </c>
      <c r="C20" s="98">
        <v>1500000</v>
      </c>
      <c r="D20" s="103"/>
      <c r="E20" s="15"/>
      <c r="H20" s="12">
        <v>45748</v>
      </c>
      <c r="I20" s="11" t="str">
        <f t="shared" si="0"/>
        <v>1968(昭和43)年</v>
      </c>
      <c r="J20" s="11">
        <v>1968</v>
      </c>
      <c r="K20" s="11" t="s">
        <v>126</v>
      </c>
      <c r="L20" s="25" t="s">
        <v>84</v>
      </c>
      <c r="M20" s="11" t="s">
        <v>127</v>
      </c>
      <c r="P20" s="26">
        <f t="shared" si="1"/>
        <v>38795</v>
      </c>
      <c r="Q20" s="26" t="s">
        <v>158</v>
      </c>
      <c r="R20" s="26">
        <f t="shared" si="2"/>
        <v>45279</v>
      </c>
      <c r="S20" s="26" t="s">
        <v>158</v>
      </c>
      <c r="T20" s="26"/>
    </row>
    <row r="21" spans="1:20" ht="25.05" customHeight="1" x14ac:dyDescent="0.2">
      <c r="A21" s="4">
        <v>3</v>
      </c>
      <c r="B21" s="111">
        <f>IF($C$15="","",EDATE($C$15,-10))</f>
        <v>44896</v>
      </c>
      <c r="C21" s="98">
        <v>2000000</v>
      </c>
      <c r="D21" s="103"/>
      <c r="E21" s="15"/>
      <c r="H21" s="12">
        <v>45778</v>
      </c>
      <c r="I21" s="11" t="str">
        <f t="shared" si="0"/>
        <v>1969(昭和44)年</v>
      </c>
      <c r="J21" s="11">
        <v>1969</v>
      </c>
      <c r="K21" s="11" t="s">
        <v>126</v>
      </c>
      <c r="L21" s="25" t="s">
        <v>85</v>
      </c>
      <c r="M21" s="11" t="s">
        <v>127</v>
      </c>
      <c r="P21" s="26">
        <f t="shared" si="1"/>
        <v>38796</v>
      </c>
      <c r="Q21" s="26" t="s">
        <v>159</v>
      </c>
      <c r="R21" s="26">
        <f t="shared" si="2"/>
        <v>45280</v>
      </c>
      <c r="S21" s="26" t="s">
        <v>159</v>
      </c>
      <c r="T21" s="26"/>
    </row>
    <row r="22" spans="1:20" ht="25.05" customHeight="1" x14ac:dyDescent="0.2">
      <c r="A22" s="4">
        <v>4</v>
      </c>
      <c r="B22" s="111">
        <f>IF($C$15="","",EDATE($C$15,-9))</f>
        <v>44927</v>
      </c>
      <c r="C22" s="98">
        <v>2050000</v>
      </c>
      <c r="D22" s="103"/>
      <c r="E22" s="15"/>
      <c r="H22" s="12">
        <v>45809</v>
      </c>
      <c r="I22" s="11" t="str">
        <f t="shared" si="0"/>
        <v>1970(昭和45)年</v>
      </c>
      <c r="J22" s="11">
        <v>1970</v>
      </c>
      <c r="K22" s="11" t="s">
        <v>126</v>
      </c>
      <c r="L22" s="25" t="s">
        <v>86</v>
      </c>
      <c r="M22" s="11" t="s">
        <v>127</v>
      </c>
      <c r="P22" s="26">
        <f t="shared" si="1"/>
        <v>38797</v>
      </c>
      <c r="Q22" s="26" t="s">
        <v>160</v>
      </c>
      <c r="R22" s="26">
        <f t="shared" si="2"/>
        <v>45281</v>
      </c>
      <c r="S22" s="26" t="s">
        <v>160</v>
      </c>
      <c r="T22" s="26"/>
    </row>
    <row r="23" spans="1:20" ht="25.05" customHeight="1" x14ac:dyDescent="0.2">
      <c r="A23" s="4">
        <v>5</v>
      </c>
      <c r="B23" s="111">
        <f>IF($C$15="","",EDATE($C$15,-8))</f>
        <v>44958</v>
      </c>
      <c r="C23" s="98">
        <v>1900000</v>
      </c>
      <c r="D23" s="103"/>
      <c r="E23" s="15"/>
      <c r="H23" s="12">
        <v>45839</v>
      </c>
      <c r="I23" s="11" t="str">
        <f t="shared" si="0"/>
        <v>1971(昭和46)年</v>
      </c>
      <c r="J23" s="11">
        <v>1971</v>
      </c>
      <c r="K23" s="11" t="s">
        <v>126</v>
      </c>
      <c r="L23" s="25" t="s">
        <v>87</v>
      </c>
      <c r="M23" s="11" t="s">
        <v>127</v>
      </c>
      <c r="P23" s="26">
        <f t="shared" si="1"/>
        <v>38798</v>
      </c>
      <c r="Q23" s="26" t="s">
        <v>161</v>
      </c>
      <c r="R23" s="26">
        <f t="shared" si="2"/>
        <v>45282</v>
      </c>
      <c r="S23" s="26" t="s">
        <v>161</v>
      </c>
      <c r="T23" s="26"/>
    </row>
    <row r="24" spans="1:20" ht="25.05" customHeight="1" x14ac:dyDescent="0.2">
      <c r="A24" s="4">
        <v>6</v>
      </c>
      <c r="B24" s="111">
        <f>IF($C$15="","",EDATE($C$15,-7))</f>
        <v>44986</v>
      </c>
      <c r="C24" s="98">
        <v>1870000</v>
      </c>
      <c r="D24" s="103"/>
      <c r="E24" s="15"/>
      <c r="H24" s="12">
        <v>45870</v>
      </c>
      <c r="I24" s="11" t="str">
        <f t="shared" si="0"/>
        <v>1972(昭和47)年</v>
      </c>
      <c r="J24" s="11">
        <v>1972</v>
      </c>
      <c r="K24" s="11" t="s">
        <v>126</v>
      </c>
      <c r="L24" s="25" t="s">
        <v>88</v>
      </c>
      <c r="M24" s="11" t="s">
        <v>127</v>
      </c>
      <c r="P24" s="26">
        <f t="shared" si="1"/>
        <v>38799</v>
      </c>
      <c r="Q24" s="26" t="s">
        <v>162</v>
      </c>
      <c r="R24" s="26">
        <f t="shared" si="2"/>
        <v>45283</v>
      </c>
      <c r="S24" s="26" t="s">
        <v>162</v>
      </c>
      <c r="T24" s="26"/>
    </row>
    <row r="25" spans="1:20" ht="25.05" customHeight="1" x14ac:dyDescent="0.2">
      <c r="A25" s="4">
        <v>7</v>
      </c>
      <c r="B25" s="111">
        <f>IF($C$15="","",EDATE($C$15,-6))</f>
        <v>45017</v>
      </c>
      <c r="C25" s="98">
        <v>1800000</v>
      </c>
      <c r="D25" s="103"/>
      <c r="E25" s="15"/>
      <c r="H25" s="12">
        <v>45901</v>
      </c>
      <c r="I25" s="11" t="str">
        <f t="shared" si="0"/>
        <v>1973(昭和48)年</v>
      </c>
      <c r="J25" s="11">
        <v>1973</v>
      </c>
      <c r="K25" s="11" t="s">
        <v>126</v>
      </c>
      <c r="L25" s="25" t="s">
        <v>89</v>
      </c>
      <c r="M25" s="11" t="s">
        <v>127</v>
      </c>
      <c r="P25" s="26">
        <f t="shared" si="1"/>
        <v>38800</v>
      </c>
      <c r="Q25" s="26" t="s">
        <v>163</v>
      </c>
      <c r="R25" s="26">
        <f t="shared" si="2"/>
        <v>45284</v>
      </c>
      <c r="S25" s="26" t="s">
        <v>163</v>
      </c>
      <c r="T25" s="26"/>
    </row>
    <row r="26" spans="1:20" ht="25.05" customHeight="1" x14ac:dyDescent="0.2">
      <c r="A26" s="4">
        <v>8</v>
      </c>
      <c r="B26" s="111">
        <f>IF($C$15="","",EDATE($C$15,-5))</f>
        <v>45047</v>
      </c>
      <c r="C26" s="98">
        <v>1450000</v>
      </c>
      <c r="D26" s="103"/>
      <c r="E26" s="15"/>
      <c r="H26" s="12">
        <v>45931</v>
      </c>
      <c r="I26" s="11" t="str">
        <f t="shared" si="0"/>
        <v>1974(昭和49)年</v>
      </c>
      <c r="J26" s="11">
        <v>1974</v>
      </c>
      <c r="K26" s="11" t="s">
        <v>126</v>
      </c>
      <c r="L26" s="25" t="s">
        <v>90</v>
      </c>
      <c r="M26" s="11" t="s">
        <v>127</v>
      </c>
      <c r="P26" s="26">
        <f t="shared" si="1"/>
        <v>38801</v>
      </c>
      <c r="Q26" s="26" t="s">
        <v>164</v>
      </c>
      <c r="R26" s="26">
        <f t="shared" si="2"/>
        <v>45285</v>
      </c>
      <c r="S26" s="26" t="s">
        <v>164</v>
      </c>
      <c r="T26" s="26"/>
    </row>
    <row r="27" spans="1:20" ht="25.05" customHeight="1" x14ac:dyDescent="0.2">
      <c r="A27" s="4">
        <v>9</v>
      </c>
      <c r="B27" s="111">
        <f>IF($C$15="","",EDATE($C$15,-4))</f>
        <v>45078</v>
      </c>
      <c r="C27" s="98">
        <v>1400000</v>
      </c>
      <c r="D27" s="103"/>
      <c r="E27" s="15"/>
      <c r="H27" s="12">
        <v>45962</v>
      </c>
      <c r="I27" s="11" t="str">
        <f t="shared" si="0"/>
        <v>1975(昭和50)年</v>
      </c>
      <c r="J27" s="11">
        <v>1975</v>
      </c>
      <c r="K27" s="11" t="s">
        <v>126</v>
      </c>
      <c r="L27" s="25" t="s">
        <v>91</v>
      </c>
      <c r="M27" s="11" t="s">
        <v>127</v>
      </c>
      <c r="P27" s="26">
        <f t="shared" si="1"/>
        <v>38802</v>
      </c>
      <c r="Q27" s="26" t="s">
        <v>165</v>
      </c>
      <c r="R27" s="26">
        <f t="shared" si="2"/>
        <v>45286</v>
      </c>
      <c r="S27" s="26" t="s">
        <v>165</v>
      </c>
      <c r="T27" s="26"/>
    </row>
    <row r="28" spans="1:20" ht="25.05" customHeight="1" x14ac:dyDescent="0.2">
      <c r="A28" s="4">
        <v>10</v>
      </c>
      <c r="B28" s="111">
        <f>IF($C$15="","",EDATE($C$15,-3))</f>
        <v>45108</v>
      </c>
      <c r="C28" s="98">
        <v>1100000</v>
      </c>
      <c r="D28" s="103"/>
      <c r="E28" s="15"/>
      <c r="H28" s="12">
        <v>45992</v>
      </c>
      <c r="I28" s="11" t="str">
        <f t="shared" si="0"/>
        <v>1976(昭和51)年</v>
      </c>
      <c r="J28" s="11">
        <v>1976</v>
      </c>
      <c r="K28" s="11" t="s">
        <v>126</v>
      </c>
      <c r="L28" s="25" t="s">
        <v>92</v>
      </c>
      <c r="M28" s="11" t="s">
        <v>127</v>
      </c>
      <c r="P28" s="26">
        <f t="shared" si="1"/>
        <v>38803</v>
      </c>
      <c r="Q28" s="26" t="s">
        <v>166</v>
      </c>
      <c r="R28" s="26">
        <f t="shared" si="2"/>
        <v>45287</v>
      </c>
      <c r="S28" s="26" t="s">
        <v>166</v>
      </c>
      <c r="T28" s="26"/>
    </row>
    <row r="29" spans="1:20" ht="25.05" customHeight="1" x14ac:dyDescent="0.2">
      <c r="A29" s="4">
        <v>11</v>
      </c>
      <c r="B29" s="111">
        <f>IF($C$15="","",EDATE($C$15,-2))</f>
        <v>45139</v>
      </c>
      <c r="C29" s="98">
        <v>980000</v>
      </c>
      <c r="D29" s="103"/>
      <c r="E29" s="15"/>
      <c r="H29" s="12">
        <v>46023</v>
      </c>
      <c r="I29" s="11" t="str">
        <f t="shared" si="0"/>
        <v>1977(昭和52)年</v>
      </c>
      <c r="J29" s="11">
        <v>1977</v>
      </c>
      <c r="K29" s="11" t="s">
        <v>126</v>
      </c>
      <c r="L29" s="25" t="s">
        <v>93</v>
      </c>
      <c r="M29" s="11" t="s">
        <v>127</v>
      </c>
      <c r="P29" s="26">
        <f t="shared" si="1"/>
        <v>38804</v>
      </c>
      <c r="Q29" s="26" t="s">
        <v>167</v>
      </c>
      <c r="R29" s="26">
        <f t="shared" si="2"/>
        <v>45288</v>
      </c>
      <c r="S29" s="26" t="s">
        <v>167</v>
      </c>
      <c r="T29" s="26"/>
    </row>
    <row r="30" spans="1:20" ht="25.05" customHeight="1" x14ac:dyDescent="0.2">
      <c r="A30" s="4">
        <v>12</v>
      </c>
      <c r="B30" s="111">
        <f>IF($C$15="","",EDATE($C$15,-1))</f>
        <v>45170</v>
      </c>
      <c r="C30" s="98">
        <v>950000</v>
      </c>
      <c r="D30" s="103"/>
      <c r="E30" s="15"/>
      <c r="H30" s="12">
        <v>46054</v>
      </c>
      <c r="I30" s="11" t="str">
        <f t="shared" si="0"/>
        <v>1978(昭和53)年</v>
      </c>
      <c r="J30" s="11">
        <v>1978</v>
      </c>
      <c r="K30" s="11" t="s">
        <v>126</v>
      </c>
      <c r="L30" s="25" t="s">
        <v>94</v>
      </c>
      <c r="M30" s="11" t="s">
        <v>127</v>
      </c>
      <c r="P30" s="26">
        <f>IF(P2="","",IF(OR(P29="",EOMONTH(P2,0)=P29),"",P29+1))</f>
        <v>38805</v>
      </c>
      <c r="Q30" s="26" t="s">
        <v>168</v>
      </c>
      <c r="R30" s="26">
        <f>IF(R2="","",IF(OR(R29="",EOMONTH(R2,0)=R29),"",R29+1))</f>
        <v>45289</v>
      </c>
      <c r="S30" s="26" t="s">
        <v>168</v>
      </c>
      <c r="T30" s="26"/>
    </row>
    <row r="31" spans="1:20" ht="25.05" customHeight="1" x14ac:dyDescent="0.2">
      <c r="A31" s="22">
        <v>13</v>
      </c>
      <c r="B31" s="111">
        <f>IF($C$15="","",EDATE($C$15,0))</f>
        <v>45200</v>
      </c>
      <c r="C31" s="98">
        <v>790000</v>
      </c>
      <c r="D31" s="103"/>
      <c r="E31" s="15"/>
      <c r="H31" s="12">
        <v>46082</v>
      </c>
      <c r="I31" s="11" t="str">
        <f t="shared" si="0"/>
        <v>1979(昭和54)年</v>
      </c>
      <c r="J31" s="11">
        <v>1979</v>
      </c>
      <c r="K31" s="11" t="s">
        <v>126</v>
      </c>
      <c r="L31" s="25" t="s">
        <v>95</v>
      </c>
      <c r="M31" s="11" t="s">
        <v>127</v>
      </c>
      <c r="P31" s="26">
        <f>IF(P2="","",IF(OR(P30="",EOMONTH(P2,0)=P30),"",P30+1))</f>
        <v>38806</v>
      </c>
      <c r="Q31" s="26" t="s">
        <v>169</v>
      </c>
      <c r="R31" s="26">
        <f>IF(R2="","",IF(OR(R30="",EOMONTH(R2,0)=R30),"",R30+1))</f>
        <v>45290</v>
      </c>
      <c r="S31" s="26" t="s">
        <v>169</v>
      </c>
      <c r="T31" s="26"/>
    </row>
    <row r="32" spans="1:20" ht="25.05" customHeight="1" x14ac:dyDescent="0.2">
      <c r="A32" s="6">
        <v>14</v>
      </c>
      <c r="B32" s="111">
        <f>IF($C$15="","",EDATE($C$15,1))</f>
        <v>45231</v>
      </c>
      <c r="C32" s="98">
        <v>1050000</v>
      </c>
      <c r="D32" s="99" t="s">
        <v>60</v>
      </c>
      <c r="E32" s="15"/>
      <c r="H32" s="12">
        <v>46113</v>
      </c>
      <c r="I32" s="11" t="str">
        <f t="shared" si="0"/>
        <v>1980(昭和55)年</v>
      </c>
      <c r="J32" s="11">
        <v>1980</v>
      </c>
      <c r="K32" s="11" t="s">
        <v>126</v>
      </c>
      <c r="L32" s="25" t="s">
        <v>96</v>
      </c>
      <c r="M32" s="11" t="s">
        <v>127</v>
      </c>
      <c r="P32" s="26">
        <f>IF(P2="","",IF(OR(P31="",EOMONTH(P2,0)=P31),"",P31+1))</f>
        <v>38807</v>
      </c>
      <c r="Q32" s="26" t="s">
        <v>170</v>
      </c>
      <c r="R32" s="26">
        <f>IF(R2="","",IF(OR(R31="",EOMONTH(R2,0)=R31),"",R31+1))</f>
        <v>45291</v>
      </c>
      <c r="S32" s="26" t="s">
        <v>170</v>
      </c>
      <c r="T32" s="26"/>
    </row>
    <row r="33" spans="1:20" ht="25.05" customHeight="1" x14ac:dyDescent="0.2">
      <c r="A33" s="4">
        <v>15</v>
      </c>
      <c r="B33" s="111">
        <f>IF($C$15="","",EDATE($C$15,2))</f>
        <v>45261</v>
      </c>
      <c r="C33" s="98">
        <v>1500000</v>
      </c>
      <c r="D33" s="103" t="s">
        <v>60</v>
      </c>
      <c r="E33" s="15"/>
      <c r="H33" s="12">
        <v>46143</v>
      </c>
      <c r="I33" s="11" t="str">
        <f t="shared" si="0"/>
        <v>1981(昭和56)年</v>
      </c>
      <c r="J33" s="11">
        <v>1981</v>
      </c>
      <c r="K33" s="11" t="s">
        <v>126</v>
      </c>
      <c r="L33" s="25" t="s">
        <v>271</v>
      </c>
      <c r="M33" s="11" t="s">
        <v>127</v>
      </c>
      <c r="Q33" s="26"/>
      <c r="S33" s="26"/>
      <c r="T33" s="26"/>
    </row>
    <row r="34" spans="1:20" ht="25.05" customHeight="1" x14ac:dyDescent="0.2">
      <c r="H34" s="12">
        <v>46174</v>
      </c>
      <c r="I34" s="11" t="str">
        <f t="shared" si="0"/>
        <v>1982(昭和57)年</v>
      </c>
      <c r="J34" s="11">
        <v>1982</v>
      </c>
      <c r="K34" s="11" t="s">
        <v>126</v>
      </c>
      <c r="L34" s="25" t="s">
        <v>272</v>
      </c>
      <c r="M34" s="11" t="s">
        <v>127</v>
      </c>
      <c r="Q34" s="26"/>
      <c r="S34" s="26"/>
      <c r="T34" s="26"/>
    </row>
    <row r="35" spans="1:20" ht="25.05" customHeight="1" thickBot="1" x14ac:dyDescent="0.25">
      <c r="A35" s="11" t="s">
        <v>330</v>
      </c>
      <c r="H35" s="12">
        <v>46204</v>
      </c>
      <c r="I35" s="11" t="str">
        <f t="shared" si="0"/>
        <v>1983(昭和58)年</v>
      </c>
      <c r="J35" s="11">
        <v>1983</v>
      </c>
      <c r="K35" s="11" t="s">
        <v>126</v>
      </c>
      <c r="L35" s="25" t="s">
        <v>273</v>
      </c>
      <c r="M35" s="11" t="s">
        <v>127</v>
      </c>
      <c r="Q35" s="26"/>
      <c r="S35" s="26"/>
      <c r="T35" s="26"/>
    </row>
    <row r="36" spans="1:20" ht="25.05" customHeight="1" thickTop="1" thickBot="1" x14ac:dyDescent="0.25">
      <c r="B36" s="228" t="s">
        <v>260</v>
      </c>
      <c r="C36" s="229"/>
      <c r="D36" s="229"/>
      <c r="E36" s="230"/>
      <c r="H36" s="12">
        <v>46235</v>
      </c>
      <c r="I36" s="11" t="str">
        <f t="shared" si="0"/>
        <v>1984(昭和59)年</v>
      </c>
      <c r="J36" s="11">
        <v>1984</v>
      </c>
      <c r="K36" s="11" t="s">
        <v>126</v>
      </c>
      <c r="L36" s="25" t="s">
        <v>274</v>
      </c>
      <c r="M36" s="11" t="s">
        <v>127</v>
      </c>
      <c r="Q36" s="26"/>
      <c r="S36" s="26"/>
      <c r="T36" s="26"/>
    </row>
    <row r="37" spans="1:20" ht="13.8" thickTop="1" x14ac:dyDescent="0.2">
      <c r="H37" s="12">
        <v>46266</v>
      </c>
      <c r="I37" s="11" t="str">
        <f t="shared" si="0"/>
        <v>1985(昭和60)年</v>
      </c>
      <c r="J37" s="11">
        <v>1985</v>
      </c>
      <c r="K37" s="11" t="s">
        <v>126</v>
      </c>
      <c r="L37" s="25" t="s">
        <v>275</v>
      </c>
      <c r="M37" s="11" t="s">
        <v>127</v>
      </c>
      <c r="Q37" s="26"/>
      <c r="S37" s="26"/>
      <c r="T37" s="26"/>
    </row>
    <row r="38" spans="1:20" x14ac:dyDescent="0.2">
      <c r="H38" s="12">
        <v>46296</v>
      </c>
      <c r="I38" s="11" t="str">
        <f t="shared" si="0"/>
        <v>1986(昭和61)年</v>
      </c>
      <c r="J38" s="11">
        <v>1986</v>
      </c>
      <c r="K38" s="11" t="s">
        <v>126</v>
      </c>
      <c r="L38" s="25" t="s">
        <v>276</v>
      </c>
      <c r="M38" s="11" t="s">
        <v>127</v>
      </c>
      <c r="Q38" s="26"/>
      <c r="S38" s="26"/>
      <c r="T38" s="26"/>
    </row>
    <row r="39" spans="1:20" x14ac:dyDescent="0.2">
      <c r="H39" s="12">
        <v>46327</v>
      </c>
      <c r="I39" s="11" t="str">
        <f t="shared" si="0"/>
        <v>1987(昭和62)年</v>
      </c>
      <c r="J39" s="11">
        <v>1987</v>
      </c>
      <c r="K39" s="11" t="s">
        <v>126</v>
      </c>
      <c r="L39" s="25" t="s">
        <v>277</v>
      </c>
      <c r="M39" s="11" t="s">
        <v>127</v>
      </c>
      <c r="Q39" s="26"/>
      <c r="S39" s="26"/>
      <c r="T39" s="26"/>
    </row>
    <row r="40" spans="1:20" x14ac:dyDescent="0.2">
      <c r="H40" s="12">
        <v>46357</v>
      </c>
      <c r="I40" s="11" t="str">
        <f t="shared" si="0"/>
        <v>1988(昭和63)年</v>
      </c>
      <c r="J40" s="11">
        <v>1988</v>
      </c>
      <c r="K40" s="11" t="s">
        <v>126</v>
      </c>
      <c r="L40" s="25" t="s">
        <v>278</v>
      </c>
      <c r="M40" s="11" t="s">
        <v>127</v>
      </c>
      <c r="Q40" s="26"/>
      <c r="S40" s="26"/>
      <c r="T40" s="26"/>
    </row>
    <row r="41" spans="1:20" x14ac:dyDescent="0.2">
      <c r="H41" s="12">
        <v>46388</v>
      </c>
      <c r="I41" s="11" t="str">
        <f t="shared" si="0"/>
        <v>1989(平成元)年</v>
      </c>
      <c r="J41" s="11">
        <v>1989</v>
      </c>
      <c r="K41" s="11" t="s">
        <v>126</v>
      </c>
      <c r="L41" s="25" t="s">
        <v>279</v>
      </c>
      <c r="M41" s="11" t="s">
        <v>127</v>
      </c>
      <c r="Q41" s="26"/>
      <c r="S41" s="26"/>
      <c r="T41" s="26"/>
    </row>
    <row r="42" spans="1:20" x14ac:dyDescent="0.2">
      <c r="H42" s="12">
        <v>46419</v>
      </c>
      <c r="I42" s="11" t="str">
        <f t="shared" si="0"/>
        <v>1990(平成2)年</v>
      </c>
      <c r="J42" s="11">
        <v>1990</v>
      </c>
      <c r="K42" s="11" t="s">
        <v>126</v>
      </c>
      <c r="L42" s="25" t="s">
        <v>268</v>
      </c>
      <c r="M42" s="11" t="s">
        <v>127</v>
      </c>
      <c r="Q42" s="26"/>
      <c r="S42" s="26"/>
      <c r="T42" s="26"/>
    </row>
    <row r="43" spans="1:20" x14ac:dyDescent="0.2">
      <c r="H43" s="12">
        <v>46447</v>
      </c>
      <c r="I43" s="11" t="str">
        <f t="shared" si="0"/>
        <v>1991(平成3)年</v>
      </c>
      <c r="J43" s="11">
        <v>1991</v>
      </c>
      <c r="K43" s="11" t="s">
        <v>126</v>
      </c>
      <c r="L43" s="25" t="s">
        <v>269</v>
      </c>
      <c r="M43" s="11" t="s">
        <v>127</v>
      </c>
      <c r="Q43" s="26"/>
      <c r="S43" s="26"/>
      <c r="T43" s="26"/>
    </row>
    <row r="44" spans="1:20" x14ac:dyDescent="0.2">
      <c r="I44" s="11" t="str">
        <f t="shared" si="0"/>
        <v>1992(平成4)年</v>
      </c>
      <c r="J44" s="11">
        <v>1992</v>
      </c>
      <c r="K44" s="11" t="s">
        <v>126</v>
      </c>
      <c r="L44" s="25" t="s">
        <v>270</v>
      </c>
      <c r="M44" s="11" t="s">
        <v>127</v>
      </c>
      <c r="Q44" s="26"/>
      <c r="S44" s="26"/>
      <c r="T44" s="26"/>
    </row>
    <row r="45" spans="1:20" x14ac:dyDescent="0.2">
      <c r="I45" s="11" t="str">
        <f t="shared" si="0"/>
        <v>1993(平成5)年</v>
      </c>
      <c r="J45" s="11">
        <v>1993</v>
      </c>
      <c r="K45" s="11" t="s">
        <v>126</v>
      </c>
      <c r="L45" s="25" t="s">
        <v>172</v>
      </c>
      <c r="M45" s="11" t="s">
        <v>127</v>
      </c>
      <c r="Q45" s="26"/>
      <c r="S45" s="26"/>
      <c r="T45" s="26"/>
    </row>
    <row r="46" spans="1:20" x14ac:dyDescent="0.2">
      <c r="I46" s="11" t="str">
        <f t="shared" si="0"/>
        <v>1994(平成6)年</v>
      </c>
      <c r="J46" s="11">
        <v>1994</v>
      </c>
      <c r="K46" s="11" t="s">
        <v>126</v>
      </c>
      <c r="L46" s="25" t="s">
        <v>173</v>
      </c>
      <c r="M46" s="11" t="s">
        <v>127</v>
      </c>
      <c r="Q46" s="26"/>
      <c r="S46" s="26"/>
      <c r="T46" s="26"/>
    </row>
    <row r="47" spans="1:20" x14ac:dyDescent="0.2">
      <c r="I47" s="11" t="str">
        <f t="shared" si="0"/>
        <v>1995(平成7)年</v>
      </c>
      <c r="J47" s="11">
        <v>1995</v>
      </c>
      <c r="K47" s="11" t="s">
        <v>126</v>
      </c>
      <c r="L47" s="25" t="s">
        <v>174</v>
      </c>
      <c r="M47" s="11" t="s">
        <v>127</v>
      </c>
      <c r="Q47" s="26"/>
      <c r="S47" s="26"/>
      <c r="T47" s="26"/>
    </row>
    <row r="48" spans="1:20" x14ac:dyDescent="0.2">
      <c r="I48" s="11" t="str">
        <f t="shared" si="0"/>
        <v>1996(平成8)年</v>
      </c>
      <c r="J48" s="11">
        <v>1996</v>
      </c>
      <c r="K48" s="11" t="s">
        <v>126</v>
      </c>
      <c r="L48" s="25" t="s">
        <v>175</v>
      </c>
      <c r="M48" s="11" t="s">
        <v>127</v>
      </c>
      <c r="Q48" s="26"/>
      <c r="S48" s="26"/>
      <c r="T48" s="26"/>
    </row>
    <row r="49" spans="9:20" x14ac:dyDescent="0.2">
      <c r="I49" s="11" t="str">
        <f t="shared" si="0"/>
        <v>1997(平成9)年</v>
      </c>
      <c r="J49" s="11">
        <v>1997</v>
      </c>
      <c r="K49" s="11" t="s">
        <v>126</v>
      </c>
      <c r="L49" s="25" t="s">
        <v>176</v>
      </c>
      <c r="M49" s="11" t="s">
        <v>127</v>
      </c>
      <c r="Q49" s="26"/>
      <c r="S49" s="26"/>
      <c r="T49" s="26"/>
    </row>
    <row r="50" spans="9:20" x14ac:dyDescent="0.2">
      <c r="I50" s="11" t="str">
        <f t="shared" si="0"/>
        <v>1998(平成10)年</v>
      </c>
      <c r="J50" s="11">
        <v>1998</v>
      </c>
      <c r="K50" s="11" t="s">
        <v>126</v>
      </c>
      <c r="L50" s="25" t="s">
        <v>177</v>
      </c>
      <c r="M50" s="11" t="s">
        <v>127</v>
      </c>
      <c r="Q50" s="26"/>
      <c r="S50" s="26"/>
      <c r="T50" s="26"/>
    </row>
    <row r="51" spans="9:20" x14ac:dyDescent="0.2">
      <c r="I51" s="11" t="str">
        <f t="shared" si="0"/>
        <v>1999(平成11)年</v>
      </c>
      <c r="J51" s="11">
        <v>1999</v>
      </c>
      <c r="K51" s="11" t="s">
        <v>126</v>
      </c>
      <c r="L51" s="25" t="s">
        <v>178</v>
      </c>
      <c r="M51" s="11" t="s">
        <v>127</v>
      </c>
      <c r="Q51" s="26"/>
      <c r="S51" s="26"/>
      <c r="T51" s="26"/>
    </row>
    <row r="52" spans="9:20" x14ac:dyDescent="0.2">
      <c r="I52" s="11" t="str">
        <f t="shared" si="0"/>
        <v>2000(平成12)年</v>
      </c>
      <c r="J52" s="11">
        <v>2000</v>
      </c>
      <c r="K52" s="11" t="s">
        <v>126</v>
      </c>
      <c r="L52" s="25" t="s">
        <v>179</v>
      </c>
      <c r="M52" s="11" t="s">
        <v>127</v>
      </c>
      <c r="Q52" s="26"/>
      <c r="S52" s="26"/>
      <c r="T52" s="26"/>
    </row>
    <row r="53" spans="9:20" x14ac:dyDescent="0.2">
      <c r="I53" s="11" t="str">
        <f t="shared" si="0"/>
        <v>2001(平成13)年</v>
      </c>
      <c r="J53" s="11">
        <v>2001</v>
      </c>
      <c r="K53" s="11" t="s">
        <v>126</v>
      </c>
      <c r="L53" s="25" t="s">
        <v>180</v>
      </c>
      <c r="M53" s="11" t="s">
        <v>127</v>
      </c>
      <c r="Q53" s="26"/>
      <c r="S53" s="26"/>
      <c r="T53" s="26"/>
    </row>
    <row r="54" spans="9:20" x14ac:dyDescent="0.2">
      <c r="I54" s="11" t="str">
        <f t="shared" si="0"/>
        <v>2002(平成14)年</v>
      </c>
      <c r="J54" s="11">
        <v>2002</v>
      </c>
      <c r="K54" s="11" t="s">
        <v>126</v>
      </c>
      <c r="L54" s="25" t="s">
        <v>181</v>
      </c>
      <c r="M54" s="11" t="s">
        <v>127</v>
      </c>
      <c r="Q54" s="26"/>
      <c r="S54" s="26"/>
      <c r="T54" s="26"/>
    </row>
    <row r="55" spans="9:20" x14ac:dyDescent="0.2">
      <c r="I55" s="11" t="str">
        <f t="shared" si="0"/>
        <v>2003(平成15)年</v>
      </c>
      <c r="J55" s="11">
        <v>2003</v>
      </c>
      <c r="K55" s="11" t="s">
        <v>126</v>
      </c>
      <c r="L55" s="25" t="s">
        <v>182</v>
      </c>
      <c r="M55" s="11" t="s">
        <v>127</v>
      </c>
      <c r="Q55" s="26"/>
      <c r="S55" s="26"/>
      <c r="T55" s="26"/>
    </row>
    <row r="56" spans="9:20" x14ac:dyDescent="0.2">
      <c r="I56" s="11" t="str">
        <f t="shared" si="0"/>
        <v>2004(平成16)年</v>
      </c>
      <c r="J56" s="11">
        <v>2004</v>
      </c>
      <c r="K56" s="11" t="s">
        <v>126</v>
      </c>
      <c r="L56" s="25" t="s">
        <v>183</v>
      </c>
      <c r="M56" s="11" t="s">
        <v>127</v>
      </c>
      <c r="Q56" s="26"/>
      <c r="S56" s="26"/>
      <c r="T56" s="26"/>
    </row>
    <row r="57" spans="9:20" x14ac:dyDescent="0.2">
      <c r="I57" s="11" t="str">
        <f t="shared" si="0"/>
        <v>2005(平成17)年</v>
      </c>
      <c r="J57" s="11">
        <v>2005</v>
      </c>
      <c r="K57" s="11" t="s">
        <v>126</v>
      </c>
      <c r="L57" s="25" t="s">
        <v>184</v>
      </c>
      <c r="M57" s="11" t="s">
        <v>127</v>
      </c>
      <c r="Q57" s="26"/>
      <c r="S57" s="26"/>
      <c r="T57" s="26"/>
    </row>
    <row r="58" spans="9:20" x14ac:dyDescent="0.2">
      <c r="I58" s="11" t="str">
        <f t="shared" si="0"/>
        <v>2006(平成18)年</v>
      </c>
      <c r="J58" s="11">
        <v>2006</v>
      </c>
      <c r="K58" s="11" t="s">
        <v>126</v>
      </c>
      <c r="L58" s="25" t="s">
        <v>185</v>
      </c>
      <c r="M58" s="11" t="s">
        <v>127</v>
      </c>
      <c r="Q58" s="26"/>
      <c r="S58" s="26"/>
      <c r="T58" s="26"/>
    </row>
    <row r="59" spans="9:20" x14ac:dyDescent="0.2">
      <c r="I59" s="11" t="str">
        <f t="shared" si="0"/>
        <v>2007(平成19)年</v>
      </c>
      <c r="J59" s="11">
        <v>2007</v>
      </c>
      <c r="K59" s="11" t="s">
        <v>126</v>
      </c>
      <c r="L59" s="25" t="s">
        <v>186</v>
      </c>
      <c r="M59" s="11" t="s">
        <v>127</v>
      </c>
      <c r="Q59" s="26"/>
      <c r="S59" s="26"/>
      <c r="T59" s="26"/>
    </row>
    <row r="60" spans="9:20" x14ac:dyDescent="0.2">
      <c r="I60" s="11" t="str">
        <f t="shared" si="0"/>
        <v>2008(平成20)年</v>
      </c>
      <c r="J60" s="11">
        <v>2008</v>
      </c>
      <c r="K60" s="11" t="s">
        <v>126</v>
      </c>
      <c r="L60" s="25" t="s">
        <v>187</v>
      </c>
      <c r="M60" s="11" t="s">
        <v>127</v>
      </c>
      <c r="Q60" s="26"/>
      <c r="S60" s="26"/>
      <c r="T60" s="26"/>
    </row>
    <row r="61" spans="9:20" x14ac:dyDescent="0.2">
      <c r="I61" s="11" t="str">
        <f t="shared" si="0"/>
        <v>2009(平成21)年</v>
      </c>
      <c r="J61" s="11">
        <v>2009</v>
      </c>
      <c r="K61" s="11" t="s">
        <v>126</v>
      </c>
      <c r="L61" s="25" t="s">
        <v>188</v>
      </c>
      <c r="M61" s="11" t="s">
        <v>127</v>
      </c>
      <c r="Q61" s="26"/>
      <c r="S61" s="26"/>
      <c r="T61" s="26"/>
    </row>
    <row r="62" spans="9:20" x14ac:dyDescent="0.2">
      <c r="I62" s="11" t="str">
        <f t="shared" si="0"/>
        <v>2010(平成22)年</v>
      </c>
      <c r="J62" s="11">
        <v>2010</v>
      </c>
      <c r="K62" s="11" t="s">
        <v>126</v>
      </c>
      <c r="L62" s="25" t="s">
        <v>189</v>
      </c>
      <c r="M62" s="11" t="s">
        <v>127</v>
      </c>
      <c r="Q62" s="26"/>
      <c r="S62" s="26"/>
      <c r="T62" s="26"/>
    </row>
    <row r="63" spans="9:20" x14ac:dyDescent="0.2">
      <c r="I63" s="11" t="str">
        <f t="shared" si="0"/>
        <v>2011(平成23)年</v>
      </c>
      <c r="J63" s="11">
        <v>2011</v>
      </c>
      <c r="K63" s="11" t="s">
        <v>126</v>
      </c>
      <c r="L63" s="25" t="s">
        <v>190</v>
      </c>
      <c r="M63" s="11" t="s">
        <v>127</v>
      </c>
      <c r="Q63" s="26"/>
      <c r="S63" s="26"/>
      <c r="T63" s="26"/>
    </row>
    <row r="64" spans="9:20" x14ac:dyDescent="0.2">
      <c r="I64" s="11" t="str">
        <f t="shared" si="0"/>
        <v>2012(平成24)年</v>
      </c>
      <c r="J64" s="11">
        <v>2012</v>
      </c>
      <c r="K64" s="11" t="s">
        <v>126</v>
      </c>
      <c r="L64" s="25" t="s">
        <v>191</v>
      </c>
      <c r="M64" s="11" t="s">
        <v>127</v>
      </c>
      <c r="Q64" s="26"/>
      <c r="S64" s="26"/>
      <c r="T64" s="26"/>
    </row>
    <row r="65" spans="9:20" x14ac:dyDescent="0.2">
      <c r="I65" s="11" t="str">
        <f t="shared" ref="I65:I102" si="3">J65&amp;K65&amp;L65&amp;M65</f>
        <v>2013(平成25)年</v>
      </c>
      <c r="J65" s="11">
        <v>2013</v>
      </c>
      <c r="K65" s="11" t="s">
        <v>126</v>
      </c>
      <c r="L65" s="25" t="s">
        <v>192</v>
      </c>
      <c r="M65" s="11" t="s">
        <v>127</v>
      </c>
      <c r="Q65" s="26"/>
      <c r="S65" s="26"/>
      <c r="T65" s="26"/>
    </row>
    <row r="66" spans="9:20" x14ac:dyDescent="0.2">
      <c r="I66" s="11" t="str">
        <f t="shared" si="3"/>
        <v>2014(平成26)年</v>
      </c>
      <c r="J66" s="11">
        <v>2014</v>
      </c>
      <c r="K66" s="11" t="s">
        <v>126</v>
      </c>
      <c r="L66" s="25" t="s">
        <v>193</v>
      </c>
      <c r="M66" s="11" t="s">
        <v>127</v>
      </c>
      <c r="Q66" s="26"/>
      <c r="S66" s="26"/>
      <c r="T66" s="26"/>
    </row>
    <row r="67" spans="9:20" x14ac:dyDescent="0.2">
      <c r="I67" s="11" t="str">
        <f t="shared" si="3"/>
        <v>2015(平成27)年</v>
      </c>
      <c r="J67" s="11">
        <v>2015</v>
      </c>
      <c r="K67" s="11" t="s">
        <v>126</v>
      </c>
      <c r="L67" s="25" t="s">
        <v>194</v>
      </c>
      <c r="M67" s="11" t="s">
        <v>127</v>
      </c>
      <c r="Q67" s="26"/>
      <c r="S67" s="26"/>
      <c r="T67" s="26"/>
    </row>
    <row r="68" spans="9:20" x14ac:dyDescent="0.2">
      <c r="I68" s="11" t="str">
        <f t="shared" si="3"/>
        <v>2016(平成28)年</v>
      </c>
      <c r="J68" s="11">
        <v>2016</v>
      </c>
      <c r="K68" s="11" t="s">
        <v>126</v>
      </c>
      <c r="L68" s="25" t="s">
        <v>195</v>
      </c>
      <c r="M68" s="11" t="s">
        <v>127</v>
      </c>
      <c r="Q68" s="26"/>
      <c r="S68" s="26"/>
      <c r="T68" s="26"/>
    </row>
    <row r="69" spans="9:20" x14ac:dyDescent="0.2">
      <c r="I69" s="11" t="str">
        <f t="shared" si="3"/>
        <v>2017(平成29)年</v>
      </c>
      <c r="J69" s="11">
        <v>2017</v>
      </c>
      <c r="K69" s="11" t="s">
        <v>126</v>
      </c>
      <c r="L69" s="25" t="s">
        <v>196</v>
      </c>
      <c r="M69" s="11" t="s">
        <v>127</v>
      </c>
      <c r="Q69" s="26"/>
      <c r="S69" s="26"/>
      <c r="T69" s="26"/>
    </row>
    <row r="70" spans="9:20" x14ac:dyDescent="0.2">
      <c r="I70" s="11" t="str">
        <f t="shared" si="3"/>
        <v>2018(平成30)年</v>
      </c>
      <c r="J70" s="11">
        <v>2018</v>
      </c>
      <c r="K70" s="11" t="s">
        <v>126</v>
      </c>
      <c r="L70" s="25" t="s">
        <v>197</v>
      </c>
      <c r="M70" s="11" t="s">
        <v>127</v>
      </c>
      <c r="Q70" s="26"/>
      <c r="S70" s="26"/>
      <c r="T70" s="26"/>
    </row>
    <row r="71" spans="9:20" x14ac:dyDescent="0.2">
      <c r="I71" s="11" t="str">
        <f t="shared" si="3"/>
        <v>2019(令和元)年</v>
      </c>
      <c r="J71" s="11">
        <v>2019</v>
      </c>
      <c r="K71" s="11" t="s">
        <v>126</v>
      </c>
      <c r="L71" s="25" t="s">
        <v>198</v>
      </c>
      <c r="M71" s="11" t="s">
        <v>127</v>
      </c>
      <c r="Q71" s="26"/>
      <c r="S71" s="26"/>
      <c r="T71" s="26"/>
    </row>
    <row r="72" spans="9:20" x14ac:dyDescent="0.2">
      <c r="I72" s="11" t="str">
        <f t="shared" si="3"/>
        <v>2020(令和2)年</v>
      </c>
      <c r="J72" s="11">
        <v>2020</v>
      </c>
      <c r="K72" s="11" t="s">
        <v>126</v>
      </c>
      <c r="L72" s="25" t="s">
        <v>199</v>
      </c>
      <c r="M72" s="11" t="s">
        <v>127</v>
      </c>
      <c r="Q72" s="26"/>
      <c r="S72" s="26"/>
      <c r="T72" s="26"/>
    </row>
    <row r="73" spans="9:20" x14ac:dyDescent="0.2">
      <c r="I73" s="11" t="str">
        <f t="shared" si="3"/>
        <v>2021(令和3)年</v>
      </c>
      <c r="J73" s="11">
        <v>2021</v>
      </c>
      <c r="K73" s="11" t="s">
        <v>126</v>
      </c>
      <c r="L73" s="25" t="s">
        <v>200</v>
      </c>
      <c r="M73" s="11" t="s">
        <v>127</v>
      </c>
      <c r="Q73" s="26"/>
      <c r="S73" s="26"/>
      <c r="T73" s="26"/>
    </row>
    <row r="74" spans="9:20" x14ac:dyDescent="0.2">
      <c r="I74" s="11" t="str">
        <f t="shared" si="3"/>
        <v>2022(令和4)年</v>
      </c>
      <c r="J74" s="11">
        <v>2022</v>
      </c>
      <c r="K74" s="11" t="s">
        <v>126</v>
      </c>
      <c r="L74" s="25" t="s">
        <v>97</v>
      </c>
      <c r="M74" s="11" t="s">
        <v>127</v>
      </c>
      <c r="Q74" s="26"/>
      <c r="S74" s="26"/>
      <c r="T74" s="26"/>
    </row>
    <row r="75" spans="9:20" x14ac:dyDescent="0.2">
      <c r="I75" s="11" t="str">
        <f t="shared" si="3"/>
        <v>2023(令和5)年</v>
      </c>
      <c r="J75" s="11">
        <v>2023</v>
      </c>
      <c r="K75" s="11" t="s">
        <v>126</v>
      </c>
      <c r="L75" s="25" t="s">
        <v>98</v>
      </c>
      <c r="M75" s="11" t="s">
        <v>127</v>
      </c>
      <c r="Q75" s="26"/>
      <c r="S75" s="26"/>
      <c r="T75" s="26"/>
    </row>
    <row r="76" spans="9:20" x14ac:dyDescent="0.2">
      <c r="I76" s="11" t="str">
        <f t="shared" si="3"/>
        <v>2024(令和6)年</v>
      </c>
      <c r="J76" s="11">
        <v>2024</v>
      </c>
      <c r="K76" s="11" t="s">
        <v>126</v>
      </c>
      <c r="L76" s="25" t="s">
        <v>99</v>
      </c>
      <c r="M76" s="11" t="s">
        <v>127</v>
      </c>
      <c r="Q76" s="26"/>
      <c r="S76" s="26"/>
      <c r="T76" s="26"/>
    </row>
    <row r="77" spans="9:20" x14ac:dyDescent="0.2">
      <c r="I77" s="11" t="str">
        <f t="shared" si="3"/>
        <v>2025(令和7)年</v>
      </c>
      <c r="J77" s="11">
        <v>2025</v>
      </c>
      <c r="K77" s="11" t="s">
        <v>126</v>
      </c>
      <c r="L77" s="25" t="s">
        <v>100</v>
      </c>
      <c r="M77" s="11" t="s">
        <v>127</v>
      </c>
      <c r="Q77" s="26"/>
      <c r="S77" s="26"/>
      <c r="T77" s="26"/>
    </row>
    <row r="78" spans="9:20" x14ac:dyDescent="0.2">
      <c r="I78" s="11" t="str">
        <f t="shared" si="3"/>
        <v>2026(令和8)年</v>
      </c>
      <c r="J78" s="11">
        <v>2026</v>
      </c>
      <c r="K78" s="11" t="s">
        <v>126</v>
      </c>
      <c r="L78" s="25" t="s">
        <v>101</v>
      </c>
      <c r="M78" s="11" t="s">
        <v>127</v>
      </c>
      <c r="Q78" s="26"/>
      <c r="S78" s="26"/>
      <c r="T78" s="26"/>
    </row>
    <row r="79" spans="9:20" x14ac:dyDescent="0.2">
      <c r="I79" s="11" t="str">
        <f t="shared" si="3"/>
        <v>2027(令和9)年</v>
      </c>
      <c r="J79" s="11">
        <v>2027</v>
      </c>
      <c r="K79" s="11" t="s">
        <v>126</v>
      </c>
      <c r="L79" s="25" t="s">
        <v>102</v>
      </c>
      <c r="M79" s="11" t="s">
        <v>127</v>
      </c>
      <c r="Q79" s="26"/>
      <c r="S79" s="26"/>
      <c r="T79" s="26"/>
    </row>
    <row r="80" spans="9:20" x14ac:dyDescent="0.2">
      <c r="I80" s="11" t="str">
        <f t="shared" si="3"/>
        <v>2028(令和10)年</v>
      </c>
      <c r="J80" s="11">
        <v>2028</v>
      </c>
      <c r="K80" s="11" t="s">
        <v>126</v>
      </c>
      <c r="L80" s="25" t="s">
        <v>103</v>
      </c>
      <c r="M80" s="11" t="s">
        <v>127</v>
      </c>
      <c r="Q80" s="26"/>
      <c r="S80" s="26"/>
      <c r="T80" s="26"/>
    </row>
    <row r="81" spans="9:20" x14ac:dyDescent="0.2">
      <c r="I81" s="11" t="str">
        <f t="shared" si="3"/>
        <v>2029(令和11)年</v>
      </c>
      <c r="J81" s="11">
        <v>2029</v>
      </c>
      <c r="K81" s="11" t="s">
        <v>126</v>
      </c>
      <c r="L81" s="25" t="s">
        <v>104</v>
      </c>
      <c r="M81" s="11" t="s">
        <v>127</v>
      </c>
      <c r="Q81" s="26"/>
      <c r="S81" s="26"/>
      <c r="T81" s="26"/>
    </row>
    <row r="82" spans="9:20" x14ac:dyDescent="0.2">
      <c r="I82" s="11" t="str">
        <f t="shared" si="3"/>
        <v>2030(令和12)年</v>
      </c>
      <c r="J82" s="11">
        <v>2030</v>
      </c>
      <c r="K82" s="11" t="s">
        <v>126</v>
      </c>
      <c r="L82" s="25" t="s">
        <v>105</v>
      </c>
      <c r="M82" s="11" t="s">
        <v>127</v>
      </c>
      <c r="Q82" s="26"/>
      <c r="S82" s="26"/>
      <c r="T82" s="26"/>
    </row>
    <row r="83" spans="9:20" x14ac:dyDescent="0.2">
      <c r="I83" s="11" t="str">
        <f t="shared" si="3"/>
        <v>2031(令和13)年</v>
      </c>
      <c r="J83" s="11">
        <v>2031</v>
      </c>
      <c r="K83" s="11" t="s">
        <v>126</v>
      </c>
      <c r="L83" s="25" t="s">
        <v>106</v>
      </c>
      <c r="M83" s="11" t="s">
        <v>127</v>
      </c>
      <c r="Q83" s="26"/>
      <c r="S83" s="26"/>
      <c r="T83" s="26"/>
    </row>
    <row r="84" spans="9:20" x14ac:dyDescent="0.2">
      <c r="I84" s="11" t="str">
        <f t="shared" si="3"/>
        <v>2032(令和14)年</v>
      </c>
      <c r="J84" s="11">
        <v>2032</v>
      </c>
      <c r="K84" s="11" t="s">
        <v>126</v>
      </c>
      <c r="L84" s="25" t="s">
        <v>107</v>
      </c>
      <c r="M84" s="11" t="s">
        <v>127</v>
      </c>
      <c r="Q84" s="26"/>
      <c r="S84" s="26"/>
      <c r="T84" s="26"/>
    </row>
    <row r="85" spans="9:20" x14ac:dyDescent="0.2">
      <c r="I85" s="11" t="str">
        <f t="shared" si="3"/>
        <v>2033(令和15)年</v>
      </c>
      <c r="J85" s="11">
        <v>2033</v>
      </c>
      <c r="K85" s="11" t="s">
        <v>126</v>
      </c>
      <c r="L85" s="25" t="s">
        <v>108</v>
      </c>
      <c r="M85" s="11" t="s">
        <v>127</v>
      </c>
      <c r="Q85" s="26"/>
      <c r="S85" s="26"/>
      <c r="T85" s="26"/>
    </row>
    <row r="86" spans="9:20" x14ac:dyDescent="0.2">
      <c r="I86" s="11" t="str">
        <f t="shared" si="3"/>
        <v>2034(令和16)年</v>
      </c>
      <c r="J86" s="11">
        <v>2034</v>
      </c>
      <c r="K86" s="11" t="s">
        <v>126</v>
      </c>
      <c r="L86" s="25" t="s">
        <v>109</v>
      </c>
      <c r="M86" s="11" t="s">
        <v>127</v>
      </c>
      <c r="Q86" s="26"/>
      <c r="S86" s="26"/>
      <c r="T86" s="26"/>
    </row>
    <row r="87" spans="9:20" x14ac:dyDescent="0.2">
      <c r="I87" s="11" t="str">
        <f t="shared" si="3"/>
        <v>2035(令和17)年</v>
      </c>
      <c r="J87" s="11">
        <v>2035</v>
      </c>
      <c r="K87" s="11" t="s">
        <v>126</v>
      </c>
      <c r="L87" s="25" t="s">
        <v>110</v>
      </c>
      <c r="M87" s="11" t="s">
        <v>127</v>
      </c>
      <c r="Q87" s="26"/>
      <c r="S87" s="26"/>
      <c r="T87" s="26"/>
    </row>
    <row r="88" spans="9:20" x14ac:dyDescent="0.2">
      <c r="I88" s="11" t="str">
        <f t="shared" si="3"/>
        <v>2036(令和18)年</v>
      </c>
      <c r="J88" s="11">
        <v>2036</v>
      </c>
      <c r="K88" s="11" t="s">
        <v>126</v>
      </c>
      <c r="L88" s="25" t="s">
        <v>111</v>
      </c>
      <c r="M88" s="11" t="s">
        <v>127</v>
      </c>
      <c r="Q88" s="26"/>
      <c r="S88" s="26"/>
      <c r="T88" s="26"/>
    </row>
    <row r="89" spans="9:20" x14ac:dyDescent="0.2">
      <c r="I89" s="11" t="str">
        <f t="shared" si="3"/>
        <v>2037(令和19)年</v>
      </c>
      <c r="J89" s="11">
        <v>2037</v>
      </c>
      <c r="K89" s="11" t="s">
        <v>126</v>
      </c>
      <c r="L89" s="25" t="s">
        <v>112</v>
      </c>
      <c r="M89" s="11" t="s">
        <v>127</v>
      </c>
      <c r="Q89" s="26"/>
      <c r="S89" s="26"/>
      <c r="T89" s="26"/>
    </row>
    <row r="90" spans="9:20" x14ac:dyDescent="0.2">
      <c r="I90" s="11" t="str">
        <f t="shared" si="3"/>
        <v>2038(令和20)年</v>
      </c>
      <c r="J90" s="11">
        <v>2038</v>
      </c>
      <c r="K90" s="11" t="s">
        <v>126</v>
      </c>
      <c r="L90" s="25" t="s">
        <v>113</v>
      </c>
      <c r="M90" s="11" t="s">
        <v>127</v>
      </c>
      <c r="Q90" s="26"/>
      <c r="S90" s="26"/>
      <c r="T90" s="26"/>
    </row>
    <row r="91" spans="9:20" x14ac:dyDescent="0.2">
      <c r="I91" s="11" t="str">
        <f t="shared" si="3"/>
        <v>2039(令和21)年</v>
      </c>
      <c r="J91" s="11">
        <v>2039</v>
      </c>
      <c r="K91" s="11" t="s">
        <v>126</v>
      </c>
      <c r="L91" s="25" t="s">
        <v>114</v>
      </c>
      <c r="M91" s="11" t="s">
        <v>127</v>
      </c>
      <c r="T91" s="26"/>
    </row>
    <row r="92" spans="9:20" x14ac:dyDescent="0.2">
      <c r="I92" s="11" t="str">
        <f t="shared" si="3"/>
        <v>2040(令和22)年</v>
      </c>
      <c r="J92" s="11">
        <v>2040</v>
      </c>
      <c r="K92" s="11" t="s">
        <v>126</v>
      </c>
      <c r="L92" s="25" t="s">
        <v>115</v>
      </c>
      <c r="M92" s="11" t="s">
        <v>127</v>
      </c>
      <c r="T92" s="26"/>
    </row>
    <row r="93" spans="9:20" x14ac:dyDescent="0.2">
      <c r="I93" s="11" t="str">
        <f t="shared" si="3"/>
        <v>2041(令和23)年</v>
      </c>
      <c r="J93" s="11">
        <v>2041</v>
      </c>
      <c r="K93" s="11" t="s">
        <v>126</v>
      </c>
      <c r="L93" s="25" t="s">
        <v>116</v>
      </c>
      <c r="M93" s="11" t="s">
        <v>127</v>
      </c>
      <c r="T93" s="26"/>
    </row>
    <row r="94" spans="9:20" x14ac:dyDescent="0.2">
      <c r="I94" s="11" t="str">
        <f t="shared" si="3"/>
        <v>2042(令和24)年</v>
      </c>
      <c r="J94" s="11">
        <v>2042</v>
      </c>
      <c r="K94" s="11" t="s">
        <v>126</v>
      </c>
      <c r="L94" s="25" t="s">
        <v>117</v>
      </c>
      <c r="M94" s="11" t="s">
        <v>127</v>
      </c>
      <c r="T94" s="26"/>
    </row>
    <row r="95" spans="9:20" x14ac:dyDescent="0.2">
      <c r="I95" s="11" t="str">
        <f t="shared" si="3"/>
        <v>2043(令和25)年</v>
      </c>
      <c r="J95" s="11">
        <v>2043</v>
      </c>
      <c r="K95" s="11" t="s">
        <v>126</v>
      </c>
      <c r="L95" s="25" t="s">
        <v>118</v>
      </c>
      <c r="M95" s="11" t="s">
        <v>127</v>
      </c>
      <c r="T95" s="26"/>
    </row>
    <row r="96" spans="9:20" x14ac:dyDescent="0.2">
      <c r="I96" s="11" t="str">
        <f t="shared" si="3"/>
        <v>2044(令和26)年</v>
      </c>
      <c r="J96" s="11">
        <v>2044</v>
      </c>
      <c r="K96" s="11" t="s">
        <v>126</v>
      </c>
      <c r="L96" s="25" t="s">
        <v>119</v>
      </c>
      <c r="M96" s="11" t="s">
        <v>127</v>
      </c>
      <c r="T96" s="26"/>
    </row>
    <row r="97" spans="9:20" x14ac:dyDescent="0.2">
      <c r="I97" s="11" t="str">
        <f t="shared" si="3"/>
        <v>2045(令和27)年</v>
      </c>
      <c r="J97" s="11">
        <v>2045</v>
      </c>
      <c r="K97" s="11" t="s">
        <v>126</v>
      </c>
      <c r="L97" s="25" t="s">
        <v>120</v>
      </c>
      <c r="M97" s="11" t="s">
        <v>127</v>
      </c>
      <c r="T97" s="26"/>
    </row>
    <row r="98" spans="9:20" x14ac:dyDescent="0.2">
      <c r="I98" s="11" t="str">
        <f t="shared" si="3"/>
        <v>2046(令和28)年</v>
      </c>
      <c r="J98" s="11">
        <v>2046</v>
      </c>
      <c r="K98" s="11" t="s">
        <v>126</v>
      </c>
      <c r="L98" s="25" t="s">
        <v>121</v>
      </c>
      <c r="M98" s="11" t="s">
        <v>127</v>
      </c>
    </row>
    <row r="99" spans="9:20" x14ac:dyDescent="0.2">
      <c r="I99" s="11" t="str">
        <f t="shared" si="3"/>
        <v>2047(令和29)年</v>
      </c>
      <c r="J99" s="11">
        <v>2047</v>
      </c>
      <c r="K99" s="11" t="s">
        <v>126</v>
      </c>
      <c r="L99" s="25" t="s">
        <v>122</v>
      </c>
      <c r="M99" s="11" t="s">
        <v>127</v>
      </c>
    </row>
    <row r="100" spans="9:20" x14ac:dyDescent="0.2">
      <c r="I100" s="11" t="str">
        <f t="shared" si="3"/>
        <v>2048(令和30)年</v>
      </c>
      <c r="J100" s="11">
        <v>2048</v>
      </c>
      <c r="K100" s="11" t="s">
        <v>126</v>
      </c>
      <c r="L100" s="25" t="s">
        <v>123</v>
      </c>
      <c r="M100" s="11" t="s">
        <v>127</v>
      </c>
    </row>
    <row r="101" spans="9:20" x14ac:dyDescent="0.2">
      <c r="I101" s="11" t="str">
        <f t="shared" si="3"/>
        <v>2049(令和31)年</v>
      </c>
      <c r="J101" s="11">
        <v>2049</v>
      </c>
      <c r="K101" s="11" t="s">
        <v>126</v>
      </c>
      <c r="L101" s="25" t="s">
        <v>124</v>
      </c>
      <c r="M101" s="11" t="s">
        <v>127</v>
      </c>
    </row>
    <row r="102" spans="9:20" x14ac:dyDescent="0.2">
      <c r="I102" s="11" t="str">
        <f t="shared" si="3"/>
        <v>2050(令和32)年</v>
      </c>
      <c r="J102" s="11">
        <v>2050</v>
      </c>
      <c r="K102" s="11" t="s">
        <v>126</v>
      </c>
      <c r="L102" s="25" t="s">
        <v>125</v>
      </c>
      <c r="M102" s="11" t="s">
        <v>127</v>
      </c>
    </row>
  </sheetData>
  <sheetProtection algorithmName="SHA-512" hashValue="RZfniOYnW7vg7Am43/so0OGXasXjMT9Qiuckhtl3ClMs8bu/K7vvTmK3DxOrDffpWIaeHTK9dSlnV91sKFtBAw==" saltValue="kCLxzWASb86sePzGQehIsg==" spinCount="100000" sheet="1" objects="1" scenarios="1"/>
  <mergeCells count="11">
    <mergeCell ref="D10:E10"/>
    <mergeCell ref="B2:B3"/>
    <mergeCell ref="C4:E4"/>
    <mergeCell ref="B5:B6"/>
    <mergeCell ref="D8:E8"/>
    <mergeCell ref="D9:E9"/>
    <mergeCell ref="B36:E36"/>
    <mergeCell ref="D11:E11"/>
    <mergeCell ref="D12:E12"/>
    <mergeCell ref="D13:E13"/>
    <mergeCell ref="A18:B18"/>
  </mergeCells>
  <phoneticPr fontId="3"/>
  <conditionalFormatting sqref="D12:E12">
    <cfRule type="containsBlanks" dxfId="24" priority="20">
      <formula>LEN(TRIM(D12))=0</formula>
    </cfRule>
  </conditionalFormatting>
  <conditionalFormatting sqref="D13:E13">
    <cfRule type="containsBlanks" dxfId="23" priority="19">
      <formula>LEN(TRIM(D13))=0</formula>
    </cfRule>
  </conditionalFormatting>
  <conditionalFormatting sqref="C3">
    <cfRule type="containsBlanks" dxfId="22" priority="18">
      <formula>LEN(TRIM(C3))=0</formula>
    </cfRule>
  </conditionalFormatting>
  <conditionalFormatting sqref="D3">
    <cfRule type="containsBlanks" dxfId="21" priority="17">
      <formula>LEN(TRIM(D3))=0</formula>
    </cfRule>
  </conditionalFormatting>
  <conditionalFormatting sqref="E3">
    <cfRule type="containsBlanks" dxfId="20" priority="16">
      <formula>LEN(TRIM(E3))=0</formula>
    </cfRule>
  </conditionalFormatting>
  <conditionalFormatting sqref="C6">
    <cfRule type="containsBlanks" dxfId="19" priority="15">
      <formula>LEN(TRIM(C6))=0</formula>
    </cfRule>
  </conditionalFormatting>
  <conditionalFormatting sqref="D6">
    <cfRule type="containsBlanks" dxfId="18" priority="14">
      <formula>LEN(TRIM(D6))=0</formula>
    </cfRule>
  </conditionalFormatting>
  <conditionalFormatting sqref="E6">
    <cfRule type="containsBlanks" dxfId="17" priority="13">
      <formula>LEN(TRIM(E6))=0</formula>
    </cfRule>
  </conditionalFormatting>
  <conditionalFormatting sqref="D8:E8">
    <cfRule type="containsBlanks" dxfId="16" priority="12">
      <formula>LEN(TRIM(D8))=0</formula>
    </cfRule>
  </conditionalFormatting>
  <conditionalFormatting sqref="D9:E9">
    <cfRule type="containsBlanks" dxfId="15" priority="11">
      <formula>LEN(TRIM(D9))=0</formula>
    </cfRule>
  </conditionalFormatting>
  <conditionalFormatting sqref="D10:E10">
    <cfRule type="containsBlanks" dxfId="14" priority="10">
      <formula>LEN(TRIM(D10))=0</formula>
    </cfRule>
  </conditionalFormatting>
  <conditionalFormatting sqref="D11:E11">
    <cfRule type="containsBlanks" dxfId="13" priority="9">
      <formula>LEN(TRIM(D11))=0</formula>
    </cfRule>
  </conditionalFormatting>
  <conditionalFormatting sqref="C15">
    <cfRule type="containsBlanks" dxfId="12" priority="8">
      <formula>LEN(TRIM(C15))=0</formula>
    </cfRule>
  </conditionalFormatting>
  <conditionalFormatting sqref="C22:C30">
    <cfRule type="containsBlanks" dxfId="11" priority="7">
      <formula>LEN(TRIM(C22))=0</formula>
    </cfRule>
  </conditionalFormatting>
  <conditionalFormatting sqref="C19:C21">
    <cfRule type="containsBlanks" dxfId="10" priority="6">
      <formula>LEN(TRIM(C19))=0</formula>
    </cfRule>
  </conditionalFormatting>
  <conditionalFormatting sqref="C31:C33">
    <cfRule type="containsBlanks" dxfId="9" priority="2">
      <formula>LEN(TRIM(C31))=0</formula>
    </cfRule>
  </conditionalFormatting>
  <conditionalFormatting sqref="B36:E36">
    <cfRule type="containsBlanks" dxfId="8" priority="1">
      <formula>LEN(TRIM(B36))=0</formula>
    </cfRule>
  </conditionalFormatting>
  <dataValidations count="7">
    <dataValidation type="list" allowBlank="1" showInputMessage="1" showErrorMessage="1" sqref="D6" xr:uid="{E8B0EC7F-900A-4FEB-AE63-5E2FEA1E6C69}">
      <formula1>$N$2:$N$13</formula1>
    </dataValidation>
    <dataValidation type="list" allowBlank="1" showInputMessage="1" showErrorMessage="1" sqref="D3" xr:uid="{AE361E4E-9AD3-46E1-BEC6-DD17021E2413}">
      <formula1>$N$1:$N$13</formula1>
    </dataValidation>
    <dataValidation type="list" allowBlank="1" showInputMessage="1" showErrorMessage="1" sqref="C6" xr:uid="{7117C337-7482-4A40-85F3-A35D5E1DF930}">
      <formula1>$I$75:$I$79</formula1>
    </dataValidation>
    <dataValidation type="list" allowBlank="1" showInputMessage="1" showErrorMessage="1" sqref="E6" xr:uid="{66710FE5-1991-4BF9-8496-8C24953F2180}">
      <formula1>$R$2:$R$32</formula1>
    </dataValidation>
    <dataValidation type="list" allowBlank="1" showInputMessage="1" showErrorMessage="1" sqref="E3" xr:uid="{8AC3960D-ADFD-489E-A4FC-C7CC97991913}">
      <formula1>$P$1:$P$32</formula1>
    </dataValidation>
    <dataValidation type="list" allowBlank="1" showInputMessage="1" showErrorMessage="1" sqref="C15" xr:uid="{732C6092-2B22-4E85-9531-7AD61C2D6D8F}">
      <formula1>$H$1:$H$43</formula1>
    </dataValidation>
    <dataValidation type="list" allowBlank="1" showInputMessage="1" showErrorMessage="1" sqref="C3" xr:uid="{E6F2B610-E0D8-4BAC-B2EE-0991DEC3AE15}">
      <formula1>$I$1:$I$79</formula1>
    </dataValidation>
  </dataValidations>
  <pageMargins left="0.78740157480314965" right="0.59055118110236227" top="0.98425196850393704" bottom="0.78740157480314965" header="0.39370078740157483" footer="0.39370078740157483"/>
  <pageSetup paperSize="9" orientation="portrait" r:id="rId1"/>
  <headerFooter>
    <oddHeader>&amp;R&amp;"ＭＳ Ｐ明朝,標準"&amp;A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A9513-252D-47FA-8AAA-90AA1B3B87D0}">
  <dimension ref="A1:AS208"/>
  <sheetViews>
    <sheetView showGridLines="0" view="pageBreakPreview" zoomScaleNormal="100" zoomScaleSheetLayoutView="100" workbookViewId="0">
      <selection sqref="A1:AN1"/>
    </sheetView>
  </sheetViews>
  <sheetFormatPr defaultColWidth="9" defaultRowHeight="15" customHeight="1" x14ac:dyDescent="0.2"/>
  <cols>
    <col min="1" max="39" width="2.109375" style="58" customWidth="1"/>
    <col min="40" max="41" width="2.33203125" style="58" customWidth="1"/>
    <col min="42" max="42" width="4.44140625" style="58" bestFit="1" customWidth="1"/>
    <col min="43" max="16384" width="9" style="58"/>
  </cols>
  <sheetData>
    <row r="1" spans="1:41" ht="40.049999999999997" customHeight="1" x14ac:dyDescent="0.2">
      <c r="A1" s="211" t="s">
        <v>42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3"/>
    </row>
    <row r="2" spans="1:41" ht="15" customHeight="1" x14ac:dyDescent="0.2">
      <c r="A2" s="59"/>
      <c r="B2" s="60"/>
      <c r="C2" s="60" t="s">
        <v>43</v>
      </c>
      <c r="D2" s="60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61"/>
    </row>
    <row r="3" spans="1:41" ht="6" customHeight="1" x14ac:dyDescent="0.2"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1" s="36" customFormat="1" ht="15" customHeight="1" x14ac:dyDescent="0.2">
      <c r="A4" s="37" t="s">
        <v>41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</row>
    <row r="5" spans="1:41" s="36" customFormat="1" ht="6" customHeight="1" x14ac:dyDescent="0.2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6"/>
      <c r="AO5" s="67"/>
    </row>
    <row r="6" spans="1:41" s="68" customFormat="1" ht="15" customHeight="1" x14ac:dyDescent="0.2">
      <c r="A6" s="214" t="s">
        <v>7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5"/>
      <c r="AO6" s="109"/>
    </row>
    <row r="7" spans="1:41" s="68" customFormat="1" ht="6" customHeight="1" x14ac:dyDescent="0.2">
      <c r="A7" s="69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70"/>
      <c r="AO7" s="32"/>
    </row>
    <row r="8" spans="1:41" s="68" customFormat="1" ht="15" customHeight="1" x14ac:dyDescent="0.2">
      <c r="A8" s="69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252" t="str">
        <f>IF('(記入例)入力表'!$AD$5="","令和　　　年　　　月　　　日",'(記入例)入力表'!$AD$5)</f>
        <v>令和５年１２月１５日</v>
      </c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3"/>
      <c r="AL8" s="32"/>
      <c r="AM8" s="32"/>
      <c r="AN8" s="70"/>
      <c r="AO8" s="32"/>
    </row>
    <row r="9" spans="1:41" s="68" customFormat="1" ht="6" customHeight="1" x14ac:dyDescent="0.2">
      <c r="A9" s="6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70"/>
      <c r="AO9" s="32"/>
    </row>
    <row r="10" spans="1:41" s="68" customFormat="1" ht="15" customHeight="1" x14ac:dyDescent="0.2">
      <c r="A10" s="69" t="s">
        <v>9</v>
      </c>
      <c r="B10" s="32" t="s">
        <v>10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70"/>
      <c r="AO10" s="32"/>
    </row>
    <row r="11" spans="1:41" s="68" customFormat="1" ht="6" customHeight="1" x14ac:dyDescent="0.2">
      <c r="A11" s="69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70"/>
      <c r="AO11" s="32"/>
    </row>
    <row r="12" spans="1:41" s="68" customFormat="1" ht="15" customHeight="1" x14ac:dyDescent="0.2">
      <c r="A12" s="69"/>
      <c r="B12" s="32"/>
      <c r="C12" s="32"/>
      <c r="D12" s="32"/>
      <c r="E12" s="110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10" t="s">
        <v>12</v>
      </c>
      <c r="U12" s="210"/>
      <c r="V12" s="210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70"/>
      <c r="AO12" s="32"/>
    </row>
    <row r="13" spans="1:41" s="68" customFormat="1" ht="6" customHeight="1" x14ac:dyDescent="0.2">
      <c r="A13" s="69"/>
      <c r="B13" s="32"/>
      <c r="C13" s="32"/>
      <c r="D13" s="32"/>
      <c r="E13" s="30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0"/>
      <c r="AO13" s="32"/>
    </row>
    <row r="14" spans="1:41" s="68" customFormat="1" ht="15" customHeight="1" x14ac:dyDescent="0.2">
      <c r="A14" s="69"/>
      <c r="B14" s="110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09" t="s">
        <v>13</v>
      </c>
      <c r="U14" s="209"/>
      <c r="V14" s="209"/>
      <c r="W14" s="254" t="str">
        <f>IF('(記入例)入力表'!$D$8="","",'(記入例)入力表'!$D$8)</f>
        <v>朝倉市宮野２０４６番地１</v>
      </c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72"/>
      <c r="AM14" s="71"/>
      <c r="AN14" s="70"/>
      <c r="AO14" s="32"/>
    </row>
    <row r="15" spans="1:41" s="68" customFormat="1" ht="15" customHeight="1" x14ac:dyDescent="0.2">
      <c r="A15" s="69"/>
      <c r="B15" s="32"/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255" t="str">
        <f>IF('(記入例)入力表'!$D$9="","",'(記入例)入力表'!$D$9)</f>
        <v>株式会社朝倉市商工観光課</v>
      </c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6"/>
      <c r="AL15" s="32"/>
      <c r="AM15" s="32"/>
      <c r="AN15" s="70"/>
      <c r="AO15" s="32"/>
    </row>
    <row r="16" spans="1:41" s="68" customFormat="1" ht="15" customHeight="1" x14ac:dyDescent="0.2">
      <c r="A16" s="69"/>
      <c r="B16" s="110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09" t="s">
        <v>14</v>
      </c>
      <c r="U16" s="209"/>
      <c r="V16" s="209"/>
      <c r="W16" s="254" t="str">
        <f>IF('(記入例)入力表'!$D$10="","",'(記入例)入力表'!$D$10)</f>
        <v>代表取締役　　朝倉　太郎</v>
      </c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92" t="s">
        <v>48</v>
      </c>
      <c r="AL16" s="32"/>
      <c r="AM16" s="32"/>
      <c r="AN16" s="70"/>
      <c r="AO16" s="32"/>
    </row>
    <row r="17" spans="1:42" s="68" customFormat="1" ht="6" customHeight="1" x14ac:dyDescent="0.2">
      <c r="A17" s="69"/>
      <c r="B17" s="110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109"/>
      <c r="U17" s="109"/>
      <c r="V17" s="109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70"/>
      <c r="AO17" s="32"/>
    </row>
    <row r="18" spans="1:42" s="68" customFormat="1" ht="15" customHeight="1" x14ac:dyDescent="0.2">
      <c r="A18" s="6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73"/>
      <c r="AK18" s="32"/>
      <c r="AL18" s="32"/>
      <c r="AM18" s="32"/>
      <c r="AN18" s="70"/>
      <c r="AO18" s="32"/>
    </row>
    <row r="19" spans="1:42" s="78" customFormat="1" ht="15" customHeight="1" x14ac:dyDescent="0.2">
      <c r="A19" s="74" t="s">
        <v>47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76"/>
      <c r="W19" s="76"/>
      <c r="X19" s="76"/>
      <c r="Y19" s="76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77"/>
      <c r="AO19" s="75"/>
    </row>
    <row r="20" spans="1:42" s="78" customFormat="1" ht="15" customHeight="1" x14ac:dyDescent="0.2">
      <c r="A20" s="74" t="s">
        <v>44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9"/>
      <c r="AO20" s="75"/>
    </row>
    <row r="21" spans="1:42" s="68" customFormat="1" ht="15" customHeight="1" x14ac:dyDescent="0.2">
      <c r="A21" s="69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70"/>
      <c r="AO21" s="32"/>
    </row>
    <row r="22" spans="1:42" s="68" customFormat="1" ht="15" customHeight="1" x14ac:dyDescent="0.2">
      <c r="A22" s="214" t="s">
        <v>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5"/>
      <c r="AO22" s="109"/>
    </row>
    <row r="23" spans="1:42" s="68" customFormat="1" ht="15" customHeight="1" x14ac:dyDescent="0.2">
      <c r="A23" s="69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70"/>
      <c r="AO23" s="32"/>
    </row>
    <row r="24" spans="1:42" s="68" customFormat="1" ht="15" customHeight="1" x14ac:dyDescent="0.2">
      <c r="A24" s="69" t="s">
        <v>31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58" t="str">
        <f>IF('(記入例)入力表'!$AD$2="","　　　年　　　月　　　日",'(記入例)入力表'!$AD$2)</f>
        <v>平成１８年３月２０日</v>
      </c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32"/>
      <c r="AM24" s="32"/>
      <c r="AN24" s="70"/>
      <c r="AO24" s="32"/>
    </row>
    <row r="25" spans="1:42" s="68" customFormat="1" ht="15" customHeight="1" x14ac:dyDescent="0.2">
      <c r="A25" s="69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70"/>
      <c r="AO25" s="32"/>
    </row>
    <row r="26" spans="1:42" s="68" customFormat="1" ht="15" customHeight="1" x14ac:dyDescent="0.2">
      <c r="A26" s="31" t="s">
        <v>46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70"/>
      <c r="AO26" s="32"/>
    </row>
    <row r="27" spans="1:42" s="68" customFormat="1" ht="15" customHeight="1" x14ac:dyDescent="0.2">
      <c r="A27" s="31" t="s">
        <v>32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70"/>
      <c r="AO27" s="32"/>
    </row>
    <row r="28" spans="1:42" s="68" customFormat="1" ht="6" customHeight="1" x14ac:dyDescent="0.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70"/>
      <c r="AO28" s="32"/>
    </row>
    <row r="29" spans="1:42" s="68" customFormat="1" ht="15" customHeight="1" x14ac:dyDescent="0.2">
      <c r="A29" s="31"/>
      <c r="B29" s="32"/>
      <c r="C29" s="32"/>
      <c r="F29" s="209" t="s">
        <v>19</v>
      </c>
      <c r="G29" s="209"/>
      <c r="H29" s="209"/>
      <c r="I29" s="210" t="s">
        <v>21</v>
      </c>
      <c r="J29" s="189">
        <v>100</v>
      </c>
      <c r="K29" s="189"/>
      <c r="L29" s="189"/>
      <c r="N29" s="32"/>
      <c r="O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70"/>
      <c r="AO29" s="32"/>
    </row>
    <row r="30" spans="1:42" s="68" customFormat="1" ht="15" customHeight="1" x14ac:dyDescent="0.2">
      <c r="A30" s="31"/>
      <c r="B30" s="110"/>
      <c r="C30" s="32"/>
      <c r="F30" s="32"/>
      <c r="G30" s="32" t="s">
        <v>20</v>
      </c>
      <c r="H30" s="32"/>
      <c r="I30" s="210"/>
      <c r="J30" s="189"/>
      <c r="K30" s="189"/>
      <c r="L30" s="189"/>
      <c r="N30" s="32"/>
      <c r="O30" s="32"/>
      <c r="S30" s="32"/>
      <c r="T30" s="32"/>
      <c r="U30" s="32"/>
      <c r="V30" s="32"/>
      <c r="W30" s="32"/>
      <c r="X30" s="32"/>
      <c r="Y30" s="80" t="s">
        <v>15</v>
      </c>
      <c r="Z30" s="80"/>
      <c r="AA30" s="80"/>
      <c r="AB30" s="80"/>
      <c r="AC30" s="260">
        <f>IF($Y$140="","",$Y$140)</f>
        <v>21</v>
      </c>
      <c r="AD30" s="260"/>
      <c r="AE30" s="260"/>
      <c r="AF30" s="260"/>
      <c r="AG30" s="80" t="s">
        <v>16</v>
      </c>
      <c r="AH30" s="80"/>
      <c r="AI30" s="80"/>
      <c r="AJ30" s="80"/>
      <c r="AK30" s="32"/>
      <c r="AL30" s="32"/>
      <c r="AM30" s="32"/>
      <c r="AN30" s="70"/>
      <c r="AO30" s="32"/>
      <c r="AP30" s="93" t="str">
        <f>IF($I$138&gt;$AC$138,"※認定不可、売上高が前年同期間に比べ増加しています！",IF($Y$140&lt;20,"※認定不可、売上高が前年同期間に比べ20%以上減少していません！",""))</f>
        <v/>
      </c>
    </row>
    <row r="31" spans="1:42" s="68" customFormat="1" ht="6" customHeight="1" x14ac:dyDescent="0.2">
      <c r="A31" s="6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70"/>
      <c r="AO31" s="32"/>
    </row>
    <row r="32" spans="1:42" s="68" customFormat="1" ht="15" customHeight="1" x14ac:dyDescent="0.2">
      <c r="A32" s="69"/>
      <c r="B32" s="32"/>
      <c r="C32" s="32"/>
      <c r="E32" s="110" t="s">
        <v>22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70"/>
      <c r="AO32" s="32"/>
    </row>
    <row r="33" spans="1:42" s="68" customFormat="1" ht="15" customHeight="1" x14ac:dyDescent="0.2">
      <c r="A33" s="6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261">
        <f>IF('(記入例)入力表'!$C$31="","",'(記入例)入力表'!$C$31)</f>
        <v>790000</v>
      </c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80" t="s">
        <v>17</v>
      </c>
      <c r="AK33" s="32"/>
      <c r="AL33" s="32"/>
      <c r="AM33" s="32"/>
      <c r="AN33" s="70"/>
      <c r="AO33" s="32"/>
    </row>
    <row r="34" spans="1:42" s="68" customFormat="1" ht="6" customHeight="1" x14ac:dyDescent="0.2">
      <c r="A34" s="6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70"/>
      <c r="AO34" s="32"/>
    </row>
    <row r="35" spans="1:42" s="68" customFormat="1" ht="15" customHeight="1" x14ac:dyDescent="0.2">
      <c r="A35" s="69"/>
      <c r="B35" s="32"/>
      <c r="C35" s="32"/>
      <c r="E35" s="110" t="s">
        <v>23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70"/>
      <c r="AO35" s="32"/>
    </row>
    <row r="36" spans="1:42" s="68" customFormat="1" ht="15" customHeight="1" x14ac:dyDescent="0.2">
      <c r="A36" s="69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261">
        <f>IF('(記入例)入力表'!$C$19="","",'(記入例)入力表'!$C$19)</f>
        <v>1000000</v>
      </c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80" t="s">
        <v>17</v>
      </c>
      <c r="AK36" s="32"/>
      <c r="AL36" s="32"/>
      <c r="AM36" s="32"/>
      <c r="AN36" s="70"/>
      <c r="AO36" s="32"/>
    </row>
    <row r="37" spans="1:42" s="68" customFormat="1" ht="6" customHeight="1" x14ac:dyDescent="0.2">
      <c r="A37" s="69"/>
      <c r="B37" s="3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70"/>
      <c r="AO37" s="32"/>
    </row>
    <row r="38" spans="1:42" s="68" customFormat="1" ht="15" customHeight="1" x14ac:dyDescent="0.2">
      <c r="A38" s="69"/>
      <c r="C38" s="32" t="s">
        <v>24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70"/>
      <c r="AO38" s="32"/>
    </row>
    <row r="39" spans="1:42" s="68" customFormat="1" ht="6" customHeight="1" x14ac:dyDescent="0.2">
      <c r="A39" s="69"/>
      <c r="B39" s="32"/>
      <c r="C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70"/>
      <c r="AO39" s="32"/>
    </row>
    <row r="40" spans="1:42" s="68" customFormat="1" ht="15" customHeight="1" x14ac:dyDescent="0.2">
      <c r="A40" s="69"/>
      <c r="B40" s="32"/>
      <c r="C40" s="32"/>
      <c r="F40" s="188" t="s">
        <v>25</v>
      </c>
      <c r="G40" s="188"/>
      <c r="H40" s="188"/>
      <c r="I40" s="188"/>
      <c r="J40" s="188"/>
      <c r="K40" s="188"/>
      <c r="L40" s="188"/>
      <c r="M40" s="188"/>
      <c r="N40" s="188"/>
      <c r="O40" s="189" t="s">
        <v>27</v>
      </c>
      <c r="P40" s="189"/>
      <c r="Q40" s="189"/>
      <c r="R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70"/>
      <c r="AO40" s="32"/>
    </row>
    <row r="41" spans="1:42" s="68" customFormat="1" ht="15" customHeight="1" x14ac:dyDescent="0.2">
      <c r="A41" s="69"/>
      <c r="B41" s="32"/>
      <c r="C41" s="32"/>
      <c r="F41" s="190" t="s">
        <v>26</v>
      </c>
      <c r="G41" s="190"/>
      <c r="H41" s="190"/>
      <c r="I41" s="190"/>
      <c r="J41" s="190"/>
      <c r="K41" s="190"/>
      <c r="L41" s="190"/>
      <c r="M41" s="190"/>
      <c r="N41" s="190"/>
      <c r="O41" s="189"/>
      <c r="P41" s="189"/>
      <c r="Q41" s="189"/>
      <c r="R41" s="32"/>
      <c r="V41" s="32"/>
      <c r="W41" s="32"/>
      <c r="X41" s="32"/>
      <c r="Y41" s="80" t="s">
        <v>15</v>
      </c>
      <c r="Z41" s="80"/>
      <c r="AA41" s="80"/>
      <c r="AB41" s="80"/>
      <c r="AC41" s="260">
        <f>IF($Y$152="","",$Y$152)</f>
        <v>25.7</v>
      </c>
      <c r="AD41" s="260"/>
      <c r="AE41" s="260"/>
      <c r="AF41" s="260"/>
      <c r="AG41" s="80" t="s">
        <v>18</v>
      </c>
      <c r="AH41" s="80"/>
      <c r="AI41" s="80"/>
      <c r="AJ41" s="80"/>
      <c r="AK41" s="80"/>
      <c r="AL41" s="80"/>
      <c r="AM41" s="80"/>
      <c r="AN41" s="70"/>
      <c r="AO41" s="32"/>
      <c r="AP41" s="93" t="str">
        <f>IF($I$150&gt;$AC$150,"※認定不可、売上高が前年同期間に比べ増加しています！",IF($Y$152&lt;20,"※認定不可、売上高が前年同期間に比べ20%以上減少していません！",""))</f>
        <v/>
      </c>
    </row>
    <row r="42" spans="1:42" s="68" customFormat="1" ht="6" customHeight="1" x14ac:dyDescent="0.2">
      <c r="A42" s="69"/>
      <c r="B42" s="32"/>
      <c r="C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70"/>
      <c r="AO42" s="32"/>
    </row>
    <row r="43" spans="1:42" s="68" customFormat="1" ht="15" customHeight="1" x14ac:dyDescent="0.2">
      <c r="A43" s="69"/>
      <c r="B43" s="32"/>
      <c r="C43" s="32"/>
      <c r="E43" s="32" t="s">
        <v>34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70"/>
      <c r="AO43" s="32"/>
    </row>
    <row r="44" spans="1:42" s="68" customFormat="1" ht="15" customHeight="1" x14ac:dyDescent="0.2">
      <c r="A44" s="69"/>
      <c r="B44" s="33"/>
      <c r="C44" s="33"/>
      <c r="D44" s="33"/>
      <c r="E44" s="33"/>
      <c r="F44" s="33"/>
      <c r="G44" s="33"/>
      <c r="H44" s="33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261">
        <f>IF($I$148="","",$I$148)</f>
        <v>2550000</v>
      </c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80" t="s">
        <v>17</v>
      </c>
      <c r="AK44" s="32"/>
      <c r="AL44" s="32"/>
      <c r="AM44" s="32"/>
      <c r="AN44" s="70"/>
      <c r="AO44" s="32"/>
    </row>
    <row r="45" spans="1:42" s="68" customFormat="1" ht="6" customHeight="1" x14ac:dyDescent="0.2">
      <c r="A45" s="6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70"/>
      <c r="AO45" s="32"/>
    </row>
    <row r="46" spans="1:42" s="68" customFormat="1" ht="15" customHeight="1" x14ac:dyDescent="0.2">
      <c r="A46" s="69"/>
      <c r="B46" s="32"/>
      <c r="C46" s="32"/>
      <c r="E46" s="110" t="s">
        <v>35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70"/>
      <c r="AO46" s="32"/>
    </row>
    <row r="47" spans="1:42" s="68" customFormat="1" ht="15" customHeight="1" x14ac:dyDescent="0.2">
      <c r="A47" s="69"/>
      <c r="B47" s="33"/>
      <c r="C47" s="33"/>
      <c r="D47" s="33"/>
      <c r="E47" s="33"/>
      <c r="F47" s="33"/>
      <c r="G47" s="33"/>
      <c r="H47" s="33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261">
        <f>IF($AC$148="","",$AC$148)</f>
        <v>3500000</v>
      </c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80" t="s">
        <v>17</v>
      </c>
      <c r="AK47" s="32"/>
      <c r="AL47" s="32"/>
      <c r="AM47" s="32"/>
      <c r="AN47" s="70"/>
      <c r="AO47" s="32"/>
    </row>
    <row r="48" spans="1:42" s="68" customFormat="1" ht="15" customHeight="1" x14ac:dyDescent="0.2">
      <c r="A48" s="69"/>
      <c r="B48" s="110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70"/>
      <c r="AO48" s="32"/>
    </row>
    <row r="49" spans="1:41" s="68" customFormat="1" ht="15" customHeight="1" x14ac:dyDescent="0.2">
      <c r="A49" s="31" t="s">
        <v>11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70"/>
      <c r="AO49" s="32"/>
    </row>
    <row r="50" spans="1:41" s="36" customFormat="1" ht="6" customHeight="1" x14ac:dyDescent="0.2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3"/>
      <c r="AO50" s="67"/>
    </row>
    <row r="51" spans="1:41" s="36" customFormat="1" ht="15" customHeight="1" x14ac:dyDescent="0.2">
      <c r="A51" s="84"/>
      <c r="B51" s="263" t="s">
        <v>262</v>
      </c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85"/>
      <c r="AO51" s="37"/>
    </row>
    <row r="52" spans="1:41" s="36" customFormat="1" ht="6" customHeight="1" x14ac:dyDescent="0.2">
      <c r="A52" s="86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87"/>
      <c r="AO52" s="37"/>
    </row>
    <row r="53" spans="1:41" s="39" customFormat="1" ht="15" customHeight="1" x14ac:dyDescent="0.2">
      <c r="A53" s="195" t="s">
        <v>28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</row>
    <row r="54" spans="1:41" s="39" customFormat="1" ht="34.950000000000003" customHeight="1" x14ac:dyDescent="0.2">
      <c r="A54" s="196" t="s">
        <v>37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07"/>
    </row>
    <row r="55" spans="1:41" s="36" customFormat="1" ht="6" customHeight="1" x14ac:dyDescent="0.2">
      <c r="A55" s="88"/>
      <c r="B55" s="40"/>
      <c r="C55" s="40"/>
      <c r="D55" s="40"/>
    </row>
    <row r="56" spans="1:41" s="36" customFormat="1" ht="15" customHeight="1" x14ac:dyDescent="0.2">
      <c r="A56" s="197"/>
      <c r="B56" s="198"/>
      <c r="C56" s="199" t="s">
        <v>38</v>
      </c>
      <c r="D56" s="200"/>
      <c r="E56" s="200"/>
      <c r="F56" s="200"/>
      <c r="G56" s="199"/>
      <c r="H56" s="201"/>
      <c r="I56" s="201"/>
      <c r="J56" s="201"/>
      <c r="K56" s="201"/>
      <c r="L56" s="34" t="s">
        <v>29</v>
      </c>
    </row>
    <row r="57" spans="1:41" s="106" customFormat="1" ht="6" customHeight="1" x14ac:dyDescent="0.2">
      <c r="L57" s="35"/>
    </row>
    <row r="58" spans="1:41" s="36" customFormat="1" ht="15" customHeight="1" x14ac:dyDescent="0.2">
      <c r="B58" s="202" t="s">
        <v>49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1"/>
    </row>
    <row r="59" spans="1:41" s="106" customFormat="1" ht="6" customHeight="1" x14ac:dyDescent="0.2"/>
    <row r="60" spans="1:41" s="36" customFormat="1" ht="15" customHeight="1" x14ac:dyDescent="0.2">
      <c r="B60" s="36" t="s">
        <v>30</v>
      </c>
    </row>
    <row r="61" spans="1:41" s="106" customFormat="1" ht="6" customHeight="1" x14ac:dyDescent="0.2"/>
    <row r="62" spans="1:41" s="36" customFormat="1" ht="15" customHeight="1" x14ac:dyDescent="0.2">
      <c r="A62" s="104" t="s">
        <v>33</v>
      </c>
      <c r="B62" s="104"/>
      <c r="C62" s="104"/>
      <c r="D62" s="104"/>
      <c r="E62" s="104"/>
      <c r="F62" s="104"/>
      <c r="G62" s="104"/>
      <c r="H62" s="104"/>
      <c r="I62" s="104"/>
      <c r="J62" s="104"/>
      <c r="K62" s="203" t="s">
        <v>50</v>
      </c>
      <c r="L62" s="203"/>
      <c r="M62" s="203"/>
      <c r="N62" s="203"/>
      <c r="O62" s="204"/>
      <c r="P62" s="204"/>
      <c r="Q62" s="204"/>
      <c r="R62" s="204"/>
      <c r="S62" s="204"/>
      <c r="T62" s="204"/>
      <c r="U62" s="204"/>
      <c r="V62" s="204"/>
      <c r="W62" s="204"/>
      <c r="X62" s="205" t="s">
        <v>39</v>
      </c>
      <c r="Y62" s="206"/>
      <c r="Z62" s="203" t="s">
        <v>50</v>
      </c>
      <c r="AA62" s="203"/>
      <c r="AB62" s="203"/>
      <c r="AC62" s="203"/>
      <c r="AD62" s="204"/>
      <c r="AE62" s="204"/>
      <c r="AF62" s="204"/>
      <c r="AG62" s="204"/>
      <c r="AH62" s="204"/>
      <c r="AI62" s="204"/>
      <c r="AJ62" s="204"/>
      <c r="AK62" s="204"/>
      <c r="AL62" s="204"/>
      <c r="AM62" s="207" t="s">
        <v>40</v>
      </c>
      <c r="AN62" s="208"/>
      <c r="AO62" s="37"/>
    </row>
    <row r="63" spans="1:41" s="106" customFormat="1" ht="6" customHeight="1" x14ac:dyDescent="0.2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0"/>
      <c r="AH63" s="40"/>
    </row>
    <row r="64" spans="1:41" s="106" customFormat="1" ht="15" customHeight="1" x14ac:dyDescent="0.2">
      <c r="Y64" s="192" t="s">
        <v>36</v>
      </c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</row>
    <row r="65" spans="1:41" s="36" customFormat="1" ht="12" customHeight="1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41" ht="40.049999999999997" customHeight="1" x14ac:dyDescent="0.2">
      <c r="A66" s="211" t="s">
        <v>42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3"/>
    </row>
    <row r="67" spans="1:41" ht="15" customHeight="1" x14ac:dyDescent="0.2">
      <c r="A67" s="59"/>
      <c r="B67" s="60"/>
      <c r="C67" s="60" t="s">
        <v>43</v>
      </c>
      <c r="D67" s="60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61"/>
    </row>
    <row r="68" spans="1:41" ht="6" customHeight="1" x14ac:dyDescent="0.2">
      <c r="D68" s="6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1" s="36" customFormat="1" ht="15" customHeight="1" x14ac:dyDescent="0.2">
      <c r="A69" s="37" t="s">
        <v>41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</row>
    <row r="70" spans="1:41" s="36" customFormat="1" ht="6" customHeight="1" x14ac:dyDescent="0.2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6"/>
      <c r="AO70" s="67"/>
    </row>
    <row r="71" spans="1:41" s="68" customFormat="1" ht="15" customHeight="1" x14ac:dyDescent="0.2">
      <c r="A71" s="214" t="s">
        <v>7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5"/>
      <c r="AO71" s="109"/>
    </row>
    <row r="72" spans="1:41" s="68" customFormat="1" ht="6" customHeight="1" x14ac:dyDescent="0.2">
      <c r="A72" s="69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70"/>
      <c r="AO72" s="32"/>
    </row>
    <row r="73" spans="1:41" s="68" customFormat="1" ht="15" customHeight="1" x14ac:dyDescent="0.2">
      <c r="A73" s="69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252" t="str">
        <f>IF('(記入例)入力表'!$AD$5="","令和　　　年　　　月　　　日",'(記入例)入力表'!$AD$5)</f>
        <v>令和５年１２月１５日</v>
      </c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3"/>
      <c r="AL73" s="32"/>
      <c r="AM73" s="32"/>
      <c r="AN73" s="70"/>
      <c r="AO73" s="32"/>
    </row>
    <row r="74" spans="1:41" s="68" customFormat="1" ht="6" customHeight="1" x14ac:dyDescent="0.2">
      <c r="A74" s="69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70"/>
      <c r="AO74" s="32"/>
    </row>
    <row r="75" spans="1:41" s="68" customFormat="1" ht="15" customHeight="1" x14ac:dyDescent="0.2">
      <c r="A75" s="69" t="s">
        <v>9</v>
      </c>
      <c r="B75" s="32" t="s">
        <v>10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70"/>
      <c r="AO75" s="32"/>
    </row>
    <row r="76" spans="1:41" s="68" customFormat="1" ht="6" customHeight="1" x14ac:dyDescent="0.2">
      <c r="A76" s="69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70"/>
      <c r="AO76" s="32"/>
    </row>
    <row r="77" spans="1:41" s="68" customFormat="1" ht="15" customHeight="1" x14ac:dyDescent="0.2">
      <c r="A77" s="69"/>
      <c r="B77" s="32"/>
      <c r="C77" s="32"/>
      <c r="D77" s="32"/>
      <c r="E77" s="110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210" t="s">
        <v>12</v>
      </c>
      <c r="U77" s="210"/>
      <c r="V77" s="210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70"/>
      <c r="AO77" s="32"/>
    </row>
    <row r="78" spans="1:41" s="68" customFormat="1" ht="6" customHeight="1" x14ac:dyDescent="0.2">
      <c r="A78" s="69"/>
      <c r="B78" s="32"/>
      <c r="C78" s="32"/>
      <c r="D78" s="32"/>
      <c r="E78" s="30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0"/>
      <c r="AO78" s="32"/>
    </row>
    <row r="79" spans="1:41" s="68" customFormat="1" ht="15" customHeight="1" x14ac:dyDescent="0.2">
      <c r="A79" s="69"/>
      <c r="B79" s="110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209" t="s">
        <v>13</v>
      </c>
      <c r="U79" s="209"/>
      <c r="V79" s="209"/>
      <c r="W79" s="254" t="str">
        <f>IF('(記入例)入力表'!$D$8="","",'(記入例)入力表'!$D$8)</f>
        <v>朝倉市宮野２０４６番地１</v>
      </c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72"/>
      <c r="AM79" s="71"/>
      <c r="AN79" s="70"/>
      <c r="AO79" s="32"/>
    </row>
    <row r="80" spans="1:41" s="68" customFormat="1" ht="15" customHeight="1" x14ac:dyDescent="0.2">
      <c r="A80" s="69"/>
      <c r="B80" s="32"/>
      <c r="C80" s="32"/>
      <c r="D80" s="32"/>
      <c r="E80" s="30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255" t="str">
        <f>IF('(記入例)入力表'!$D$9="","",'(記入例)入力表'!$D$9)</f>
        <v>株式会社朝倉市商工観光課</v>
      </c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6"/>
      <c r="AL80" s="32"/>
      <c r="AM80" s="32"/>
      <c r="AN80" s="70"/>
      <c r="AO80" s="32"/>
    </row>
    <row r="81" spans="1:42" s="68" customFormat="1" ht="15" customHeight="1" x14ac:dyDescent="0.2">
      <c r="A81" s="69"/>
      <c r="B81" s="110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209" t="s">
        <v>14</v>
      </c>
      <c r="U81" s="209"/>
      <c r="V81" s="209"/>
      <c r="W81" s="254" t="str">
        <f>IF('(記入例)入力表'!$D$10="","",'(記入例)入力表'!$D$10)</f>
        <v>代表取締役　　朝倉　太郎</v>
      </c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92" t="s">
        <v>48</v>
      </c>
      <c r="AL81" s="32"/>
      <c r="AM81" s="32"/>
      <c r="AN81" s="70"/>
      <c r="AO81" s="32"/>
    </row>
    <row r="82" spans="1:42" s="68" customFormat="1" ht="6" customHeight="1" x14ac:dyDescent="0.2">
      <c r="A82" s="69"/>
      <c r="B82" s="110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109"/>
      <c r="U82" s="109"/>
      <c r="V82" s="109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70"/>
      <c r="AO82" s="32"/>
    </row>
    <row r="83" spans="1:42" s="68" customFormat="1" ht="15" customHeight="1" x14ac:dyDescent="0.2">
      <c r="A83" s="69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73"/>
      <c r="AK83" s="32"/>
      <c r="AL83" s="32"/>
      <c r="AM83" s="32"/>
      <c r="AN83" s="70"/>
      <c r="AO83" s="32"/>
    </row>
    <row r="84" spans="1:42" s="78" customFormat="1" ht="15" customHeight="1" x14ac:dyDescent="0.2">
      <c r="A84" s="74" t="s">
        <v>47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6"/>
      <c r="V84" s="76"/>
      <c r="W84" s="76"/>
      <c r="X84" s="76"/>
      <c r="Y84" s="76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77"/>
      <c r="AO84" s="75"/>
    </row>
    <row r="85" spans="1:42" s="78" customFormat="1" ht="15" customHeight="1" x14ac:dyDescent="0.2">
      <c r="A85" s="74" t="s">
        <v>44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9"/>
      <c r="AO85" s="75"/>
    </row>
    <row r="86" spans="1:42" s="68" customFormat="1" ht="15" customHeight="1" x14ac:dyDescent="0.2">
      <c r="A86" s="69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70"/>
      <c r="AO86" s="32"/>
    </row>
    <row r="87" spans="1:42" s="68" customFormat="1" ht="15" customHeight="1" x14ac:dyDescent="0.2">
      <c r="A87" s="214" t="s">
        <v>8</v>
      </c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5"/>
      <c r="AO87" s="109"/>
    </row>
    <row r="88" spans="1:42" s="68" customFormat="1" ht="15" customHeight="1" x14ac:dyDescent="0.2">
      <c r="A88" s="69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70"/>
      <c r="AO88" s="32"/>
    </row>
    <row r="89" spans="1:42" s="68" customFormat="1" ht="15" customHeight="1" x14ac:dyDescent="0.2">
      <c r="A89" s="69" t="s">
        <v>31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258" t="str">
        <f>IF('(記入例)入力表'!$AD$2="","　　　年　　　月　　　日",'(記入例)入力表'!$AD$2)</f>
        <v>平成１８年３月２０日</v>
      </c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32"/>
      <c r="AM89" s="32"/>
      <c r="AN89" s="70"/>
      <c r="AO89" s="32"/>
    </row>
    <row r="90" spans="1:42" s="68" customFormat="1" ht="15" customHeight="1" x14ac:dyDescent="0.2">
      <c r="A90" s="69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70"/>
      <c r="AO90" s="32"/>
    </row>
    <row r="91" spans="1:42" s="68" customFormat="1" ht="15" customHeight="1" x14ac:dyDescent="0.2">
      <c r="A91" s="31" t="s">
        <v>46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70"/>
      <c r="AO91" s="32"/>
    </row>
    <row r="92" spans="1:42" s="68" customFormat="1" ht="15" customHeight="1" x14ac:dyDescent="0.2">
      <c r="A92" s="31" t="s">
        <v>32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70"/>
      <c r="AO92" s="32"/>
    </row>
    <row r="93" spans="1:42" s="68" customFormat="1" ht="6" customHeight="1" x14ac:dyDescent="0.2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70"/>
      <c r="AO93" s="32"/>
    </row>
    <row r="94" spans="1:42" s="68" customFormat="1" ht="15" customHeight="1" x14ac:dyDescent="0.2">
      <c r="A94" s="31"/>
      <c r="B94" s="32"/>
      <c r="C94" s="32"/>
      <c r="F94" s="209" t="s">
        <v>19</v>
      </c>
      <c r="G94" s="209"/>
      <c r="H94" s="209"/>
      <c r="I94" s="210" t="s">
        <v>21</v>
      </c>
      <c r="J94" s="189">
        <v>100</v>
      </c>
      <c r="K94" s="189"/>
      <c r="L94" s="189"/>
      <c r="N94" s="32"/>
      <c r="O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70"/>
      <c r="AO94" s="32"/>
    </row>
    <row r="95" spans="1:42" s="68" customFormat="1" ht="15" customHeight="1" x14ac:dyDescent="0.2">
      <c r="A95" s="31"/>
      <c r="B95" s="110"/>
      <c r="C95" s="32"/>
      <c r="F95" s="32"/>
      <c r="G95" s="32" t="s">
        <v>20</v>
      </c>
      <c r="H95" s="32"/>
      <c r="I95" s="210"/>
      <c r="J95" s="189"/>
      <c r="K95" s="189"/>
      <c r="L95" s="189"/>
      <c r="N95" s="32"/>
      <c r="O95" s="32"/>
      <c r="S95" s="32"/>
      <c r="T95" s="32"/>
      <c r="U95" s="32"/>
      <c r="V95" s="32"/>
      <c r="W95" s="32"/>
      <c r="X95" s="32"/>
      <c r="Y95" s="80" t="s">
        <v>15</v>
      </c>
      <c r="Z95" s="80"/>
      <c r="AA95" s="80"/>
      <c r="AB95" s="80"/>
      <c r="AC95" s="260">
        <f>IF($Y$140="","",$Y$140)</f>
        <v>21</v>
      </c>
      <c r="AD95" s="260"/>
      <c r="AE95" s="260"/>
      <c r="AF95" s="260"/>
      <c r="AG95" s="80" t="s">
        <v>16</v>
      </c>
      <c r="AH95" s="80"/>
      <c r="AI95" s="80"/>
      <c r="AJ95" s="80"/>
      <c r="AK95" s="32"/>
      <c r="AL95" s="32"/>
      <c r="AM95" s="32"/>
      <c r="AN95" s="70"/>
      <c r="AO95" s="32"/>
      <c r="AP95" s="93" t="str">
        <f>IF($I$138&gt;$AC$138,"※認定不可、売上高が前年同期間に比べ増加しています！",IF($Y$140&lt;20,"※認定不可、売上高が前年同期間に比べ20%以上減少していません！",""))</f>
        <v/>
      </c>
    </row>
    <row r="96" spans="1:42" s="68" customFormat="1" ht="6" customHeight="1" x14ac:dyDescent="0.2">
      <c r="A96" s="69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70"/>
      <c r="AO96" s="32"/>
    </row>
    <row r="97" spans="1:42" s="68" customFormat="1" ht="15" customHeight="1" x14ac:dyDescent="0.2">
      <c r="A97" s="69"/>
      <c r="B97" s="32"/>
      <c r="C97" s="32"/>
      <c r="E97" s="110" t="s">
        <v>22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70"/>
      <c r="AO97" s="32"/>
    </row>
    <row r="98" spans="1:42" s="68" customFormat="1" ht="15" customHeight="1" x14ac:dyDescent="0.2">
      <c r="A98" s="69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261">
        <f>IF('(記入例)入力表'!$C$31="","",'(記入例)入力表'!$C$31)</f>
        <v>790000</v>
      </c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80" t="s">
        <v>17</v>
      </c>
      <c r="AK98" s="32"/>
      <c r="AL98" s="32"/>
      <c r="AM98" s="32"/>
      <c r="AN98" s="70"/>
      <c r="AO98" s="32"/>
    </row>
    <row r="99" spans="1:42" s="68" customFormat="1" ht="6" customHeight="1" x14ac:dyDescent="0.2">
      <c r="A99" s="69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70"/>
      <c r="AO99" s="32"/>
    </row>
    <row r="100" spans="1:42" s="68" customFormat="1" ht="15" customHeight="1" x14ac:dyDescent="0.2">
      <c r="A100" s="69"/>
      <c r="B100" s="32"/>
      <c r="C100" s="32"/>
      <c r="E100" s="110" t="s">
        <v>23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70"/>
      <c r="AO100" s="32"/>
    </row>
    <row r="101" spans="1:42" s="68" customFormat="1" ht="15" customHeight="1" x14ac:dyDescent="0.2">
      <c r="A101" s="69"/>
      <c r="B101" s="30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261">
        <f>IF('(記入例)入力表'!$C$19="","",'(記入例)入力表'!$C$19)</f>
        <v>1000000</v>
      </c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80" t="s">
        <v>17</v>
      </c>
      <c r="AK101" s="32"/>
      <c r="AL101" s="32"/>
      <c r="AM101" s="32"/>
      <c r="AN101" s="70"/>
      <c r="AO101" s="32"/>
    </row>
    <row r="102" spans="1:42" s="68" customFormat="1" ht="6" customHeight="1" x14ac:dyDescent="0.2">
      <c r="A102" s="69"/>
      <c r="B102" s="30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70"/>
      <c r="AO102" s="32"/>
    </row>
    <row r="103" spans="1:42" s="68" customFormat="1" ht="15" customHeight="1" x14ac:dyDescent="0.2">
      <c r="A103" s="69"/>
      <c r="C103" s="32" t="s">
        <v>24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70"/>
      <c r="AO103" s="32"/>
    </row>
    <row r="104" spans="1:42" s="68" customFormat="1" ht="6" customHeight="1" x14ac:dyDescent="0.2">
      <c r="A104" s="69"/>
      <c r="B104" s="32"/>
      <c r="C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70"/>
      <c r="AO104" s="32"/>
    </row>
    <row r="105" spans="1:42" s="68" customFormat="1" ht="15" customHeight="1" x14ac:dyDescent="0.2">
      <c r="A105" s="69"/>
      <c r="B105" s="32"/>
      <c r="C105" s="32"/>
      <c r="F105" s="188" t="s">
        <v>25</v>
      </c>
      <c r="G105" s="188"/>
      <c r="H105" s="188"/>
      <c r="I105" s="188"/>
      <c r="J105" s="188"/>
      <c r="K105" s="188"/>
      <c r="L105" s="188"/>
      <c r="M105" s="188"/>
      <c r="N105" s="188"/>
      <c r="O105" s="189" t="s">
        <v>27</v>
      </c>
      <c r="P105" s="189"/>
      <c r="Q105" s="189"/>
      <c r="R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70"/>
      <c r="AO105" s="32"/>
    </row>
    <row r="106" spans="1:42" s="68" customFormat="1" ht="15" customHeight="1" x14ac:dyDescent="0.2">
      <c r="A106" s="69"/>
      <c r="B106" s="32"/>
      <c r="C106" s="32"/>
      <c r="F106" s="190" t="s">
        <v>26</v>
      </c>
      <c r="G106" s="190"/>
      <c r="H106" s="190"/>
      <c r="I106" s="190"/>
      <c r="J106" s="190"/>
      <c r="K106" s="190"/>
      <c r="L106" s="190"/>
      <c r="M106" s="190"/>
      <c r="N106" s="190"/>
      <c r="O106" s="189"/>
      <c r="P106" s="189"/>
      <c r="Q106" s="189"/>
      <c r="R106" s="32"/>
      <c r="V106" s="32"/>
      <c r="W106" s="32"/>
      <c r="X106" s="32"/>
      <c r="Y106" s="80" t="s">
        <v>15</v>
      </c>
      <c r="Z106" s="80"/>
      <c r="AA106" s="80"/>
      <c r="AB106" s="80"/>
      <c r="AC106" s="260">
        <f>IF($Y$152="","",$Y$152)</f>
        <v>25.7</v>
      </c>
      <c r="AD106" s="260"/>
      <c r="AE106" s="260"/>
      <c r="AF106" s="260"/>
      <c r="AG106" s="80" t="s">
        <v>18</v>
      </c>
      <c r="AH106" s="80"/>
      <c r="AI106" s="80"/>
      <c r="AJ106" s="80"/>
      <c r="AK106" s="80"/>
      <c r="AL106" s="80"/>
      <c r="AM106" s="80"/>
      <c r="AN106" s="70"/>
      <c r="AO106" s="32"/>
      <c r="AP106" s="93" t="str">
        <f>IF($I$150&gt;$AC$150,"※認定不可、売上高が前年同期間に比べ増加しています！",IF($Y$152&lt;20,"※認定不可、売上高が前年同期間に比べ20%以上減少していません！",""))</f>
        <v/>
      </c>
    </row>
    <row r="107" spans="1:42" s="68" customFormat="1" ht="6" customHeight="1" x14ac:dyDescent="0.2">
      <c r="A107" s="69"/>
      <c r="B107" s="32"/>
      <c r="C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70"/>
      <c r="AO107" s="32"/>
    </row>
    <row r="108" spans="1:42" s="68" customFormat="1" ht="15" customHeight="1" x14ac:dyDescent="0.2">
      <c r="A108" s="69"/>
      <c r="B108" s="32"/>
      <c r="C108" s="32"/>
      <c r="E108" s="32" t="s">
        <v>34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70"/>
      <c r="AO108" s="32"/>
    </row>
    <row r="109" spans="1:42" s="68" customFormat="1" ht="15" customHeight="1" x14ac:dyDescent="0.2">
      <c r="A109" s="69"/>
      <c r="B109" s="33"/>
      <c r="C109" s="33"/>
      <c r="D109" s="33"/>
      <c r="E109" s="33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261">
        <f>IF($I$148="","",$I$148)</f>
        <v>2550000</v>
      </c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80" t="s">
        <v>17</v>
      </c>
      <c r="AK109" s="32"/>
      <c r="AL109" s="32"/>
      <c r="AM109" s="32"/>
      <c r="AN109" s="70"/>
      <c r="AO109" s="32"/>
    </row>
    <row r="110" spans="1:42" s="68" customFormat="1" ht="6" customHeight="1" x14ac:dyDescent="0.2">
      <c r="A110" s="69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70"/>
      <c r="AO110" s="32"/>
    </row>
    <row r="111" spans="1:42" s="68" customFormat="1" ht="15" customHeight="1" x14ac:dyDescent="0.2">
      <c r="A111" s="69"/>
      <c r="B111" s="32"/>
      <c r="C111" s="32"/>
      <c r="E111" s="110" t="s">
        <v>35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70"/>
      <c r="AO111" s="32"/>
    </row>
    <row r="112" spans="1:42" s="68" customFormat="1" ht="15" customHeight="1" x14ac:dyDescent="0.2">
      <c r="A112" s="69"/>
      <c r="B112" s="33"/>
      <c r="C112" s="33"/>
      <c r="D112" s="33"/>
      <c r="E112" s="33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261">
        <f>IF($AC$148="","",$AC$148)</f>
        <v>3500000</v>
      </c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80" t="s">
        <v>17</v>
      </c>
      <c r="AK112" s="32"/>
      <c r="AL112" s="32"/>
      <c r="AM112" s="32"/>
      <c r="AN112" s="70"/>
      <c r="AO112" s="32"/>
    </row>
    <row r="113" spans="1:41" s="68" customFormat="1" ht="15" customHeight="1" x14ac:dyDescent="0.2">
      <c r="A113" s="69"/>
      <c r="B113" s="110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70"/>
      <c r="AO113" s="32"/>
    </row>
    <row r="114" spans="1:41" s="68" customFormat="1" ht="15" customHeight="1" x14ac:dyDescent="0.2">
      <c r="A114" s="31" t="s">
        <v>11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70"/>
      <c r="AO114" s="32"/>
    </row>
    <row r="115" spans="1:41" s="36" customFormat="1" ht="6" customHeight="1" x14ac:dyDescent="0.2">
      <c r="A115" s="81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3"/>
      <c r="AO115" s="67"/>
    </row>
    <row r="116" spans="1:41" s="36" customFormat="1" ht="15" customHeight="1" x14ac:dyDescent="0.2">
      <c r="A116" s="84"/>
      <c r="B116" s="263" t="str">
        <f>IF($B$51="","",$B$51)</f>
        <v>新型コロナの影響により売上高が減少したため</v>
      </c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85"/>
      <c r="AO116" s="37"/>
    </row>
    <row r="117" spans="1:41" s="36" customFormat="1" ht="6" customHeight="1" x14ac:dyDescent="0.2">
      <c r="A117" s="86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87"/>
      <c r="AO117" s="37"/>
    </row>
    <row r="118" spans="1:41" s="39" customFormat="1" ht="15" customHeight="1" x14ac:dyDescent="0.2">
      <c r="A118" s="195" t="s">
        <v>28</v>
      </c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</row>
    <row r="119" spans="1:41" s="39" customFormat="1" ht="34.950000000000003" customHeight="1" x14ac:dyDescent="0.2">
      <c r="A119" s="196" t="s">
        <v>37</v>
      </c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07"/>
    </row>
    <row r="120" spans="1:41" s="36" customFormat="1" ht="6" customHeight="1" x14ac:dyDescent="0.2">
      <c r="A120" s="88"/>
      <c r="B120" s="40"/>
      <c r="C120" s="40"/>
      <c r="D120" s="40"/>
    </row>
    <row r="121" spans="1:41" s="36" customFormat="1" ht="15" customHeight="1" x14ac:dyDescent="0.2">
      <c r="A121" s="197"/>
      <c r="B121" s="198"/>
      <c r="C121" s="199" t="s">
        <v>38</v>
      </c>
      <c r="D121" s="200"/>
      <c r="E121" s="200"/>
      <c r="F121" s="200"/>
      <c r="G121" s="199"/>
      <c r="H121" s="201"/>
      <c r="I121" s="201"/>
      <c r="J121" s="201"/>
      <c r="K121" s="201"/>
      <c r="L121" s="34" t="s">
        <v>29</v>
      </c>
    </row>
    <row r="122" spans="1:41" s="106" customFormat="1" ht="6" customHeight="1" x14ac:dyDescent="0.2">
      <c r="L122" s="35"/>
    </row>
    <row r="123" spans="1:41" s="36" customFormat="1" ht="15" customHeight="1" x14ac:dyDescent="0.2">
      <c r="B123" s="202" t="s">
        <v>49</v>
      </c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1"/>
    </row>
    <row r="124" spans="1:41" s="106" customFormat="1" ht="6" customHeight="1" x14ac:dyDescent="0.2"/>
    <row r="125" spans="1:41" s="36" customFormat="1" ht="15" customHeight="1" x14ac:dyDescent="0.2">
      <c r="B125" s="36" t="s">
        <v>30</v>
      </c>
    </row>
    <row r="126" spans="1:41" s="106" customFormat="1" ht="6" customHeight="1" x14ac:dyDescent="0.2"/>
    <row r="127" spans="1:41" s="36" customFormat="1" ht="15" customHeight="1" x14ac:dyDescent="0.2">
      <c r="A127" s="104" t="s">
        <v>33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203" t="s">
        <v>50</v>
      </c>
      <c r="L127" s="203"/>
      <c r="M127" s="203"/>
      <c r="N127" s="203"/>
      <c r="O127" s="204"/>
      <c r="P127" s="204"/>
      <c r="Q127" s="204"/>
      <c r="R127" s="204"/>
      <c r="S127" s="204"/>
      <c r="T127" s="204"/>
      <c r="U127" s="204"/>
      <c r="V127" s="204"/>
      <c r="W127" s="204"/>
      <c r="X127" s="205" t="s">
        <v>39</v>
      </c>
      <c r="Y127" s="206"/>
      <c r="Z127" s="203" t="s">
        <v>50</v>
      </c>
      <c r="AA127" s="203"/>
      <c r="AB127" s="203"/>
      <c r="AC127" s="203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7" t="s">
        <v>40</v>
      </c>
      <c r="AN127" s="208"/>
      <c r="AO127" s="37"/>
    </row>
    <row r="128" spans="1:41" s="106" customFormat="1" ht="6" customHeight="1" x14ac:dyDescent="0.2">
      <c r="A128" s="3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40"/>
      <c r="AH128" s="40"/>
    </row>
    <row r="129" spans="1:44" s="106" customFormat="1" ht="15" customHeight="1" x14ac:dyDescent="0.2">
      <c r="Y129" s="192" t="s">
        <v>36</v>
      </c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1:44" s="36" customFormat="1" ht="12" customHeight="1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</row>
    <row r="131" spans="1:44" s="55" customFormat="1" ht="15" customHeight="1" x14ac:dyDescent="0.2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47" t="s">
        <v>266</v>
      </c>
    </row>
    <row r="132" spans="1:44" s="55" customFormat="1" ht="15" customHeight="1" x14ac:dyDescent="0.2">
      <c r="A132" s="185" t="s">
        <v>227</v>
      </c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</row>
    <row r="133" spans="1:44" s="55" customFormat="1" ht="15" customHeight="1" x14ac:dyDescent="0.2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</row>
    <row r="134" spans="1:44" s="55" customFormat="1" ht="15" customHeight="1" x14ac:dyDescent="0.2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</row>
    <row r="135" spans="1:44" s="55" customFormat="1" ht="15" customHeight="1" x14ac:dyDescent="0.2">
      <c r="A135" s="56" t="s">
        <v>5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47"/>
    </row>
    <row r="136" spans="1:44" s="55" customFormat="1" ht="30" customHeight="1" x14ac:dyDescent="0.2">
      <c r="A136" s="158" t="s">
        <v>228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 t="s">
        <v>229</v>
      </c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</row>
    <row r="137" spans="1:44" s="55" customFormat="1" ht="30" customHeight="1" thickBot="1" x14ac:dyDescent="0.25">
      <c r="A137" s="160" t="s">
        <v>234</v>
      </c>
      <c r="B137" s="161"/>
      <c r="C137" s="161"/>
      <c r="D137" s="161"/>
      <c r="E137" s="161"/>
      <c r="F137" s="161"/>
      <c r="G137" s="161"/>
      <c r="H137" s="161"/>
      <c r="I137" s="160" t="s">
        <v>235</v>
      </c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0" t="s">
        <v>236</v>
      </c>
      <c r="V137" s="161"/>
      <c r="W137" s="161"/>
      <c r="X137" s="161"/>
      <c r="Y137" s="161"/>
      <c r="Z137" s="161"/>
      <c r="AA137" s="161"/>
      <c r="AB137" s="161"/>
      <c r="AC137" s="160" t="s">
        <v>235</v>
      </c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</row>
    <row r="138" spans="1:44" s="55" customFormat="1" ht="30" customHeight="1" thickTop="1" x14ac:dyDescent="0.2">
      <c r="A138" s="240">
        <f>IF('(記入例)入力表'!$B$31="","　　　　　年　　　月",'(記入例)入力表'!$B$31)</f>
        <v>45200</v>
      </c>
      <c r="B138" s="240"/>
      <c r="C138" s="240"/>
      <c r="D138" s="240"/>
      <c r="E138" s="240"/>
      <c r="F138" s="240"/>
      <c r="G138" s="240"/>
      <c r="H138" s="240"/>
      <c r="I138" s="244">
        <f>IF('(記入例)入力表'!$C$31="","",'(記入例)入力表'!$C$31)</f>
        <v>790000</v>
      </c>
      <c r="J138" s="245"/>
      <c r="K138" s="245"/>
      <c r="L138" s="245"/>
      <c r="M138" s="245"/>
      <c r="N138" s="245"/>
      <c r="O138" s="245"/>
      <c r="P138" s="245"/>
      <c r="Q138" s="245"/>
      <c r="R138" s="245"/>
      <c r="S138" s="162" t="s">
        <v>261</v>
      </c>
      <c r="T138" s="265"/>
      <c r="U138" s="240">
        <f>IF('(記入例)入力表'!$B$19="","　　　　　年　　　月",'(記入例)入力表'!$B$19)</f>
        <v>44835</v>
      </c>
      <c r="V138" s="240"/>
      <c r="W138" s="240"/>
      <c r="X138" s="240"/>
      <c r="Y138" s="240"/>
      <c r="Z138" s="240"/>
      <c r="AA138" s="240"/>
      <c r="AB138" s="240"/>
      <c r="AC138" s="244">
        <f>IF('(記入例)入力表'!$C$19="","",'(記入例)入力表'!$C$19)</f>
        <v>1000000</v>
      </c>
      <c r="AD138" s="245"/>
      <c r="AE138" s="245"/>
      <c r="AF138" s="245"/>
      <c r="AG138" s="245"/>
      <c r="AH138" s="245"/>
      <c r="AI138" s="245"/>
      <c r="AJ138" s="245"/>
      <c r="AK138" s="245"/>
      <c r="AL138" s="245"/>
      <c r="AM138" s="162" t="s">
        <v>261</v>
      </c>
      <c r="AN138" s="265"/>
    </row>
    <row r="139" spans="1:44" s="55" customFormat="1" ht="15" customHeight="1" thickBot="1" x14ac:dyDescent="0.2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</row>
    <row r="140" spans="1:44" s="55" customFormat="1" ht="30" customHeight="1" thickBot="1" x14ac:dyDescent="0.2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2" t="s">
        <v>242</v>
      </c>
      <c r="Y140" s="241">
        <f>IF(OR($I$138="",$AC$138=""),"",ROUNDDOWN(($AC$138-$I$138)/$AC$138*100,1))</f>
        <v>21</v>
      </c>
      <c r="Z140" s="242"/>
      <c r="AA140" s="242"/>
      <c r="AB140" s="242"/>
      <c r="AC140" s="242"/>
      <c r="AD140" s="242"/>
      <c r="AE140" s="242"/>
      <c r="AF140" s="243"/>
      <c r="AG140" s="101" t="s">
        <v>230</v>
      </c>
      <c r="AH140" s="101"/>
      <c r="AI140" s="101"/>
      <c r="AJ140" s="101"/>
      <c r="AK140" s="101"/>
      <c r="AL140" s="101"/>
      <c r="AM140" s="101"/>
      <c r="AN140" s="101"/>
      <c r="AO140" s="101"/>
      <c r="AP140" s="57" t="str">
        <f>IF($I$138&gt;$AC$138,"※認定不可、売上高が前年同期間に比べ増加しています！",IF($Y$140&lt;20,"※認定不可、売上高が前年同期間に比べ20%以上減少していません！",""))</f>
        <v/>
      </c>
      <c r="AQ140" s="101"/>
      <c r="AR140" s="101"/>
    </row>
    <row r="141" spans="1:44" s="55" customFormat="1" ht="15" customHeight="1" x14ac:dyDescent="0.2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55" t="s">
        <v>259</v>
      </c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</row>
    <row r="142" spans="1:44" s="55" customFormat="1" ht="15" customHeight="1" x14ac:dyDescent="0.2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</row>
    <row r="143" spans="1:44" s="55" customFormat="1" ht="15" customHeight="1" x14ac:dyDescent="0.2">
      <c r="A143" s="101" t="s">
        <v>231</v>
      </c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47"/>
    </row>
    <row r="144" spans="1:44" s="55" customFormat="1" ht="30" customHeight="1" x14ac:dyDescent="0.2">
      <c r="A144" s="158" t="s">
        <v>232</v>
      </c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 t="s">
        <v>233</v>
      </c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</row>
    <row r="145" spans="1:42" s="55" customFormat="1" ht="30" customHeight="1" thickBot="1" x14ac:dyDescent="0.25">
      <c r="A145" s="160" t="s">
        <v>244</v>
      </c>
      <c r="B145" s="161"/>
      <c r="C145" s="161"/>
      <c r="D145" s="161"/>
      <c r="E145" s="161"/>
      <c r="F145" s="161"/>
      <c r="G145" s="161"/>
      <c r="H145" s="161"/>
      <c r="I145" s="160" t="s">
        <v>235</v>
      </c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0" t="s">
        <v>237</v>
      </c>
      <c r="V145" s="161"/>
      <c r="W145" s="161"/>
      <c r="X145" s="161"/>
      <c r="Y145" s="161"/>
      <c r="Z145" s="161"/>
      <c r="AA145" s="161"/>
      <c r="AB145" s="161"/>
      <c r="AC145" s="160" t="s">
        <v>235</v>
      </c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</row>
    <row r="146" spans="1:42" s="55" customFormat="1" ht="30" customHeight="1" thickTop="1" x14ac:dyDescent="0.2">
      <c r="A146" s="240">
        <f>IF('(記入例)入力表'!$B$32="","　　　　　年　　　月",'(記入例)入力表'!$B$32)</f>
        <v>45231</v>
      </c>
      <c r="B146" s="240"/>
      <c r="C146" s="240"/>
      <c r="D146" s="240"/>
      <c r="E146" s="240"/>
      <c r="F146" s="240"/>
      <c r="G146" s="240"/>
      <c r="H146" s="240"/>
      <c r="I146" s="244">
        <f>IF('(記入例)入力表'!$C$32="","",'(記入例)入力表'!$C$32)</f>
        <v>1050000</v>
      </c>
      <c r="J146" s="245"/>
      <c r="K146" s="245"/>
      <c r="L146" s="245"/>
      <c r="M146" s="245"/>
      <c r="N146" s="245"/>
      <c r="O146" s="245"/>
      <c r="P146" s="245"/>
      <c r="Q146" s="245"/>
      <c r="R146" s="245"/>
      <c r="S146" s="162" t="s">
        <v>261</v>
      </c>
      <c r="T146" s="265"/>
      <c r="U146" s="240">
        <f>IF('(記入例)入力表'!$B$20="","　　　　　年　　　月",'(記入例)入力表'!$B$20)</f>
        <v>44866</v>
      </c>
      <c r="V146" s="240"/>
      <c r="W146" s="240"/>
      <c r="X146" s="240"/>
      <c r="Y146" s="240"/>
      <c r="Z146" s="240"/>
      <c r="AA146" s="240"/>
      <c r="AB146" s="240"/>
      <c r="AC146" s="244">
        <f>IF('(記入例)入力表'!$C$20="","",'(記入例)入力表'!$C$20)</f>
        <v>1500000</v>
      </c>
      <c r="AD146" s="245"/>
      <c r="AE146" s="245"/>
      <c r="AF146" s="245"/>
      <c r="AG146" s="245"/>
      <c r="AH146" s="245"/>
      <c r="AI146" s="245"/>
      <c r="AJ146" s="245"/>
      <c r="AK146" s="245"/>
      <c r="AL146" s="245"/>
      <c r="AM146" s="162" t="s">
        <v>261</v>
      </c>
      <c r="AN146" s="265"/>
    </row>
    <row r="147" spans="1:42" s="55" customFormat="1" ht="30" customHeight="1" thickBot="1" x14ac:dyDescent="0.25">
      <c r="A147" s="249">
        <f>IF('(記入例)入力表'!$B$33="","　　　　　年　　　月",'(記入例)入力表'!$B$33)</f>
        <v>45261</v>
      </c>
      <c r="B147" s="249"/>
      <c r="C147" s="249"/>
      <c r="D147" s="249"/>
      <c r="E147" s="249"/>
      <c r="F147" s="249"/>
      <c r="G147" s="249"/>
      <c r="H147" s="249"/>
      <c r="I147" s="246">
        <f>IF('(記入例)入力表'!$C$33="","",'(記入例)入力表'!$C$33)</f>
        <v>1500000</v>
      </c>
      <c r="J147" s="247"/>
      <c r="K147" s="247"/>
      <c r="L147" s="247"/>
      <c r="M147" s="247"/>
      <c r="N147" s="247"/>
      <c r="O147" s="247"/>
      <c r="P147" s="247"/>
      <c r="Q147" s="247"/>
      <c r="R147" s="247"/>
      <c r="S147" s="172" t="s">
        <v>261</v>
      </c>
      <c r="T147" s="266"/>
      <c r="U147" s="249">
        <f>IF('(記入例)入力表'!$B$21="","　　　　　年　　　月",'(記入例)入力表'!$B$21)</f>
        <v>44896</v>
      </c>
      <c r="V147" s="249"/>
      <c r="W147" s="249"/>
      <c r="X147" s="249"/>
      <c r="Y147" s="249"/>
      <c r="Z147" s="249"/>
      <c r="AA147" s="249"/>
      <c r="AB147" s="249"/>
      <c r="AC147" s="246">
        <f>IF('(記入例)入力表'!$C$21="","",'(記入例)入力表'!$C$21)</f>
        <v>2000000</v>
      </c>
      <c r="AD147" s="247"/>
      <c r="AE147" s="247"/>
      <c r="AF147" s="247"/>
      <c r="AG147" s="247"/>
      <c r="AH147" s="247"/>
      <c r="AI147" s="247"/>
      <c r="AJ147" s="247"/>
      <c r="AK147" s="247"/>
      <c r="AL147" s="247"/>
      <c r="AM147" s="172" t="s">
        <v>261</v>
      </c>
      <c r="AN147" s="266"/>
    </row>
    <row r="148" spans="1:42" s="55" customFormat="1" ht="30" customHeight="1" thickTop="1" x14ac:dyDescent="0.2">
      <c r="A148" s="166" t="s">
        <v>238</v>
      </c>
      <c r="B148" s="167"/>
      <c r="C148" s="167"/>
      <c r="D148" s="167"/>
      <c r="E148" s="167"/>
      <c r="F148" s="167"/>
      <c r="G148" s="167"/>
      <c r="H148" s="167"/>
      <c r="I148" s="244">
        <f>IF(SUM($I$146:$T$147)=0,"",SUM($I$146:$T$147))</f>
        <v>2550000</v>
      </c>
      <c r="J148" s="245"/>
      <c r="K148" s="245"/>
      <c r="L148" s="245"/>
      <c r="M148" s="245"/>
      <c r="N148" s="245"/>
      <c r="O148" s="245"/>
      <c r="P148" s="245"/>
      <c r="Q148" s="245"/>
      <c r="R148" s="245"/>
      <c r="S148" s="162" t="s">
        <v>261</v>
      </c>
      <c r="T148" s="265"/>
      <c r="U148" s="166" t="s">
        <v>238</v>
      </c>
      <c r="V148" s="167"/>
      <c r="W148" s="167"/>
      <c r="X148" s="167"/>
      <c r="Y148" s="167"/>
      <c r="Z148" s="167"/>
      <c r="AA148" s="167"/>
      <c r="AB148" s="167"/>
      <c r="AC148" s="244">
        <f>IF(SUM($AC$146:$AN$147)=0,"",SUM($AC$146:$AN$147))</f>
        <v>3500000</v>
      </c>
      <c r="AD148" s="245"/>
      <c r="AE148" s="245"/>
      <c r="AF148" s="245"/>
      <c r="AG148" s="245"/>
      <c r="AH148" s="245"/>
      <c r="AI148" s="245"/>
      <c r="AJ148" s="245"/>
      <c r="AK148" s="245"/>
      <c r="AL148" s="245"/>
      <c r="AM148" s="162" t="s">
        <v>261</v>
      </c>
      <c r="AN148" s="265"/>
    </row>
    <row r="149" spans="1:42" s="55" customFormat="1" ht="15" customHeight="1" thickBot="1" x14ac:dyDescent="0.2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</row>
    <row r="150" spans="1:42" s="55" customFormat="1" ht="30" customHeight="1" thickTop="1" x14ac:dyDescent="0.2">
      <c r="A150" s="166" t="s">
        <v>239</v>
      </c>
      <c r="B150" s="167"/>
      <c r="C150" s="167"/>
      <c r="D150" s="167"/>
      <c r="E150" s="167"/>
      <c r="F150" s="167"/>
      <c r="G150" s="167"/>
      <c r="H150" s="167"/>
      <c r="I150" s="244">
        <f>IF(OR($I$138="",$I$148=""),"",$I$138+$I$148)</f>
        <v>3340000</v>
      </c>
      <c r="J150" s="245"/>
      <c r="K150" s="245"/>
      <c r="L150" s="245"/>
      <c r="M150" s="245"/>
      <c r="N150" s="245"/>
      <c r="O150" s="245"/>
      <c r="P150" s="245"/>
      <c r="Q150" s="245"/>
      <c r="R150" s="245"/>
      <c r="S150" s="162" t="s">
        <v>261</v>
      </c>
      <c r="T150" s="265"/>
      <c r="U150" s="166" t="s">
        <v>240</v>
      </c>
      <c r="V150" s="167"/>
      <c r="W150" s="167"/>
      <c r="X150" s="167"/>
      <c r="Y150" s="167"/>
      <c r="Z150" s="167"/>
      <c r="AA150" s="167"/>
      <c r="AB150" s="167"/>
      <c r="AC150" s="244">
        <f>IF(OR($AC$138="",$AC$148=""),"",$AC$138+$AC$148)</f>
        <v>4500000</v>
      </c>
      <c r="AD150" s="245"/>
      <c r="AE150" s="245"/>
      <c r="AF150" s="245"/>
      <c r="AG150" s="245"/>
      <c r="AH150" s="245"/>
      <c r="AI150" s="245"/>
      <c r="AJ150" s="245"/>
      <c r="AK150" s="245"/>
      <c r="AL150" s="245"/>
      <c r="AM150" s="162" t="s">
        <v>261</v>
      </c>
      <c r="AN150" s="265"/>
    </row>
    <row r="151" spans="1:42" s="55" customFormat="1" ht="15" customHeight="1" thickBot="1" x14ac:dyDescent="0.2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</row>
    <row r="152" spans="1:42" s="55" customFormat="1" ht="30" customHeight="1" thickBot="1" x14ac:dyDescent="0.2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2" t="s">
        <v>241</v>
      </c>
      <c r="Y152" s="241">
        <f>IF(OR($I$150="",$AC$150=""),"",ROUNDDOWN(($AC$150-$I$150)/$AC$150*100,1))</f>
        <v>25.7</v>
      </c>
      <c r="Z152" s="242"/>
      <c r="AA152" s="242"/>
      <c r="AB152" s="242"/>
      <c r="AC152" s="242"/>
      <c r="AD152" s="242"/>
      <c r="AE152" s="242"/>
      <c r="AF152" s="243"/>
      <c r="AG152" s="1" t="s">
        <v>6</v>
      </c>
      <c r="AH152" s="101"/>
      <c r="AI152" s="101"/>
      <c r="AJ152" s="101"/>
      <c r="AK152" s="101"/>
      <c r="AL152" s="101"/>
      <c r="AM152" s="101"/>
      <c r="AN152" s="101"/>
      <c r="AP152" s="57" t="str">
        <f>IF($I$150&gt;$AC$150,"※認定不可、売上高が前年同期間に比べ増加しています！",IF($Y$152&lt;20,"※認定不可、売上高が前年同期間に比べ20%以上減少していません！",""))</f>
        <v/>
      </c>
    </row>
    <row r="153" spans="1:42" s="55" customFormat="1" ht="15" customHeight="1" x14ac:dyDescent="0.2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55" t="s">
        <v>259</v>
      </c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</row>
    <row r="154" spans="1:42" s="55" customFormat="1" ht="15" customHeight="1" x14ac:dyDescent="0.2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</row>
    <row r="155" spans="1:42" s="55" customFormat="1" ht="15" customHeight="1" x14ac:dyDescent="0.2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</row>
    <row r="156" spans="1:42" s="55" customFormat="1" ht="30" customHeight="1" x14ac:dyDescent="0.2">
      <c r="A156" s="248" t="str">
        <f>IF('(記入例)入力表'!$AD$5="","令和　　　年　　　月　　　日",'(記入例)入力表'!$AD$5)</f>
        <v>令和５年１２月１５日</v>
      </c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</row>
    <row r="157" spans="1:42" s="55" customFormat="1" ht="30" customHeight="1" x14ac:dyDescent="0.2">
      <c r="A157" s="101"/>
      <c r="B157" s="101"/>
      <c r="C157" s="101" t="s">
        <v>243</v>
      </c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</row>
    <row r="158" spans="1:42" s="55" customFormat="1" ht="30" customHeight="1" x14ac:dyDescent="0.2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82" t="s">
        <v>2</v>
      </c>
      <c r="R158" s="147"/>
      <c r="S158" s="147"/>
      <c r="T158" s="147"/>
      <c r="U158" s="147"/>
      <c r="V158" s="248" t="str">
        <f>IF('(記入例)入力表'!$D$8="","",'(記入例)入力表'!$D$8)</f>
        <v>朝倉市宮野２０４６番地１</v>
      </c>
      <c r="W158" s="248"/>
      <c r="X158" s="248"/>
      <c r="Y158" s="248"/>
      <c r="Z158" s="248"/>
      <c r="AA158" s="248"/>
      <c r="AB158" s="248"/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248"/>
      <c r="AM158" s="248"/>
      <c r="AN158" s="248"/>
    </row>
    <row r="159" spans="1:42" s="55" customFormat="1" ht="30" customHeight="1" x14ac:dyDescent="0.2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82" t="s">
        <v>3</v>
      </c>
      <c r="R159" s="147"/>
      <c r="S159" s="147"/>
      <c r="T159" s="147"/>
      <c r="U159" s="147"/>
      <c r="V159" s="248" t="str">
        <f>IF('(記入例)入力表'!$D$9="","",'(記入例)入力表'!$D$9)</f>
        <v>株式会社朝倉市商工観光課</v>
      </c>
      <c r="W159" s="248"/>
      <c r="X159" s="248"/>
      <c r="Y159" s="248"/>
      <c r="Z159" s="248"/>
      <c r="AA159" s="248"/>
      <c r="AB159" s="248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248"/>
      <c r="AM159" s="248"/>
      <c r="AN159" s="248"/>
    </row>
    <row r="160" spans="1:42" s="55" customFormat="1" ht="30" customHeight="1" x14ac:dyDescent="0.2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82" t="s">
        <v>0</v>
      </c>
      <c r="R160" s="147"/>
      <c r="S160" s="147"/>
      <c r="T160" s="147"/>
      <c r="U160" s="147"/>
      <c r="V160" s="248" t="str">
        <f>IF('(記入例)入力表'!$D$10="","",'(記入例)入力表'!$D$10)</f>
        <v>代表取締役　　朝倉　太郎</v>
      </c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  <c r="AN160" s="248"/>
    </row>
    <row r="161" spans="1:45" s="55" customFormat="1" ht="30" customHeight="1" x14ac:dyDescent="0.2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82" t="s">
        <v>1</v>
      </c>
      <c r="R161" s="147"/>
      <c r="S161" s="147"/>
      <c r="T161" s="147"/>
      <c r="U161" s="147"/>
      <c r="V161" s="248" t="str">
        <f>IF('(記入例)入力表'!$D$11="","",'(記入例)入力表'!$D$11)</f>
        <v>0946-28-7862</v>
      </c>
      <c r="W161" s="248"/>
      <c r="X161" s="248"/>
      <c r="Y161" s="248"/>
      <c r="Z161" s="248"/>
      <c r="AA161" s="248"/>
      <c r="AB161" s="248"/>
      <c r="AC161" s="248"/>
      <c r="AD161" s="248"/>
      <c r="AE161" s="248"/>
      <c r="AF161" s="248"/>
      <c r="AG161" s="248"/>
      <c r="AH161" s="248"/>
      <c r="AI161" s="248"/>
      <c r="AJ161" s="248"/>
      <c r="AK161" s="248"/>
      <c r="AL161" s="248"/>
      <c r="AM161" s="248"/>
      <c r="AN161" s="248"/>
    </row>
    <row r="162" spans="1:45" s="55" customFormat="1" ht="30" customHeight="1" x14ac:dyDescent="0.2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82" t="s">
        <v>4</v>
      </c>
      <c r="R162" s="147"/>
      <c r="S162" s="147"/>
      <c r="T162" s="147"/>
      <c r="U162" s="147"/>
      <c r="V162" s="248" t="str">
        <f>IF('(記入例)入力表'!$D$12="","",'(記入例)入力表'!$D$12)</f>
        <v/>
      </c>
      <c r="W162" s="248"/>
      <c r="X162" s="248"/>
      <c r="Y162" s="248"/>
      <c r="Z162" s="248"/>
      <c r="AA162" s="248"/>
      <c r="AB162" s="248"/>
      <c r="AC162" s="248"/>
      <c r="AD162" s="248"/>
      <c r="AE162" s="248"/>
      <c r="AF162" s="248"/>
      <c r="AG162" s="248"/>
      <c r="AH162" s="248"/>
      <c r="AI162" s="248"/>
      <c r="AJ162" s="248"/>
      <c r="AK162" s="248"/>
      <c r="AL162" s="248"/>
      <c r="AM162" s="248"/>
      <c r="AN162" s="248"/>
    </row>
    <row r="163" spans="1:45" s="55" customFormat="1" ht="30" customHeight="1" x14ac:dyDescent="0.2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82" t="s">
        <v>1</v>
      </c>
      <c r="R163" s="147"/>
      <c r="S163" s="147"/>
      <c r="T163" s="147"/>
      <c r="U163" s="147"/>
      <c r="V163" s="248" t="str">
        <f>IF('(記入例)入力表'!$D$13="","",'(記入例)入力表'!$D$13)</f>
        <v/>
      </c>
      <c r="W163" s="248"/>
      <c r="X163" s="248"/>
      <c r="Y163" s="248"/>
      <c r="Z163" s="248"/>
      <c r="AA163" s="248"/>
      <c r="AB163" s="248"/>
      <c r="AC163" s="248"/>
      <c r="AD163" s="248"/>
      <c r="AE163" s="248"/>
      <c r="AF163" s="248"/>
      <c r="AG163" s="248"/>
      <c r="AH163" s="248"/>
      <c r="AI163" s="248"/>
      <c r="AJ163" s="248"/>
      <c r="AK163" s="248"/>
      <c r="AL163" s="248"/>
      <c r="AM163" s="248"/>
      <c r="AN163" s="248"/>
    </row>
    <row r="164" spans="1:45" s="55" customFormat="1" ht="15" customHeight="1" x14ac:dyDescent="0.2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</row>
    <row r="165" spans="1:45" s="55" customFormat="1" ht="15" customHeight="1" x14ac:dyDescent="0.2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</row>
    <row r="166" spans="1:45" s="55" customFormat="1" ht="15" customHeight="1" x14ac:dyDescent="0.2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</row>
    <row r="167" spans="1:45" s="55" customFormat="1" ht="15" customHeight="1" x14ac:dyDescent="0.2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47" t="s">
        <v>267</v>
      </c>
    </row>
    <row r="168" spans="1:45" s="11" customFormat="1" ht="25.05" customHeight="1" x14ac:dyDescent="0.2">
      <c r="A168" s="3" t="s">
        <v>216</v>
      </c>
      <c r="B168" s="3"/>
      <c r="C168" s="14"/>
      <c r="D168" s="14"/>
      <c r="E168" s="53"/>
      <c r="H168" s="12"/>
      <c r="L168" s="25"/>
      <c r="P168" s="26"/>
      <c r="Q168" s="26"/>
      <c r="R168" s="26"/>
      <c r="S168" s="26"/>
      <c r="T168" s="26"/>
    </row>
    <row r="169" spans="1:45" s="11" customFormat="1" ht="25.05" customHeight="1" x14ac:dyDescent="0.2">
      <c r="A169" s="177" t="s">
        <v>213</v>
      </c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 t="s">
        <v>247</v>
      </c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 t="s">
        <v>59</v>
      </c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</row>
    <row r="170" spans="1:45" s="11" customFormat="1" ht="25.05" customHeight="1" x14ac:dyDescent="0.2">
      <c r="A170" s="177">
        <v>1</v>
      </c>
      <c r="B170" s="178"/>
      <c r="C170" s="250">
        <f>IF('(記入例)入力表'!$B$19="","　　　　　年　　　月",'(記入例)入力表'!$B$19)</f>
        <v>44835</v>
      </c>
      <c r="D170" s="251"/>
      <c r="E170" s="251"/>
      <c r="F170" s="251"/>
      <c r="G170" s="251"/>
      <c r="H170" s="251"/>
      <c r="I170" s="251"/>
      <c r="J170" s="251"/>
      <c r="K170" s="251"/>
      <c r="L170" s="251"/>
      <c r="M170" s="267">
        <f>IF('(記入例)入力表'!$C$19="","",'(記入例)入力表'!$C$19)</f>
        <v>1000000</v>
      </c>
      <c r="N170" s="114"/>
      <c r="O170" s="114"/>
      <c r="P170" s="114"/>
      <c r="Q170" s="114"/>
      <c r="R170" s="114"/>
      <c r="S170" s="114"/>
      <c r="T170" s="114"/>
      <c r="U170" s="114"/>
      <c r="V170" s="268"/>
      <c r="W170" s="224" t="s">
        <v>261</v>
      </c>
      <c r="X170" s="269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25"/>
      <c r="AO170" s="26"/>
      <c r="AP170" s="26"/>
      <c r="AQ170" s="26"/>
      <c r="AR170" s="26"/>
      <c r="AS170" s="26"/>
    </row>
    <row r="171" spans="1:45" s="11" customFormat="1" ht="25.05" customHeight="1" x14ac:dyDescent="0.2">
      <c r="A171" s="177">
        <v>2</v>
      </c>
      <c r="B171" s="178"/>
      <c r="C171" s="250">
        <f>IF('(記入例)入力表'!$B$20="","　　　　　年　　　月",'(記入例)入力表'!$B$20)</f>
        <v>44866</v>
      </c>
      <c r="D171" s="251"/>
      <c r="E171" s="251"/>
      <c r="F171" s="251"/>
      <c r="G171" s="251"/>
      <c r="H171" s="251"/>
      <c r="I171" s="251"/>
      <c r="J171" s="251"/>
      <c r="K171" s="251"/>
      <c r="L171" s="251"/>
      <c r="M171" s="267">
        <f>IF('(記入例)入力表'!$C$20="","",'(記入例)入力表'!$C$20)</f>
        <v>1500000</v>
      </c>
      <c r="N171" s="114"/>
      <c r="O171" s="114"/>
      <c r="P171" s="114"/>
      <c r="Q171" s="114"/>
      <c r="R171" s="114"/>
      <c r="S171" s="114"/>
      <c r="T171" s="114"/>
      <c r="U171" s="114"/>
      <c r="V171" s="268"/>
      <c r="W171" s="224" t="s">
        <v>261</v>
      </c>
      <c r="X171" s="269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25"/>
      <c r="AO171" s="26"/>
      <c r="AP171" s="26"/>
      <c r="AQ171" s="26"/>
      <c r="AR171" s="26"/>
      <c r="AS171" s="26"/>
    </row>
    <row r="172" spans="1:45" s="11" customFormat="1" ht="25.05" customHeight="1" x14ac:dyDescent="0.2">
      <c r="A172" s="177">
        <v>3</v>
      </c>
      <c r="B172" s="178"/>
      <c r="C172" s="250">
        <f>IF('(記入例)入力表'!$B$21="","　　　　　年　　　月",'(記入例)入力表'!$B$21)</f>
        <v>44896</v>
      </c>
      <c r="D172" s="251"/>
      <c r="E172" s="251"/>
      <c r="F172" s="251"/>
      <c r="G172" s="251"/>
      <c r="H172" s="251"/>
      <c r="I172" s="251"/>
      <c r="J172" s="251"/>
      <c r="K172" s="251"/>
      <c r="L172" s="251"/>
      <c r="M172" s="267">
        <f>IF('(記入例)入力表'!$C$21="","",'(記入例)入力表'!$C$21)</f>
        <v>2000000</v>
      </c>
      <c r="N172" s="114"/>
      <c r="O172" s="114"/>
      <c r="P172" s="114"/>
      <c r="Q172" s="114"/>
      <c r="R172" s="114"/>
      <c r="S172" s="114"/>
      <c r="T172" s="114"/>
      <c r="U172" s="114"/>
      <c r="V172" s="268"/>
      <c r="W172" s="224" t="s">
        <v>261</v>
      </c>
      <c r="X172" s="269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25"/>
      <c r="AO172" s="26"/>
      <c r="AP172" s="26"/>
      <c r="AQ172" s="26"/>
      <c r="AR172" s="26"/>
      <c r="AS172" s="26"/>
    </row>
    <row r="173" spans="1:45" s="11" customFormat="1" ht="25.05" customHeight="1" x14ac:dyDescent="0.2">
      <c r="A173" s="177">
        <v>4</v>
      </c>
      <c r="B173" s="178"/>
      <c r="C173" s="250">
        <f>IF('(記入例)入力表'!$B$22="","　　　　　年　　　月",'(記入例)入力表'!$B$22)</f>
        <v>44927</v>
      </c>
      <c r="D173" s="251"/>
      <c r="E173" s="251"/>
      <c r="F173" s="251"/>
      <c r="G173" s="251"/>
      <c r="H173" s="251"/>
      <c r="I173" s="251"/>
      <c r="J173" s="251"/>
      <c r="K173" s="251"/>
      <c r="L173" s="251"/>
      <c r="M173" s="267">
        <f>IF('(記入例)入力表'!$C$22="","",'(記入例)入力表'!$C$22)</f>
        <v>2050000</v>
      </c>
      <c r="N173" s="114"/>
      <c r="O173" s="114"/>
      <c r="P173" s="114"/>
      <c r="Q173" s="114"/>
      <c r="R173" s="114"/>
      <c r="S173" s="114"/>
      <c r="T173" s="114"/>
      <c r="U173" s="114"/>
      <c r="V173" s="268"/>
      <c r="W173" s="224" t="s">
        <v>261</v>
      </c>
      <c r="X173" s="269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25"/>
      <c r="AO173" s="26"/>
      <c r="AP173" s="26"/>
      <c r="AQ173" s="26"/>
      <c r="AR173" s="26"/>
      <c r="AS173" s="26"/>
    </row>
    <row r="174" spans="1:45" s="11" customFormat="1" ht="25.05" customHeight="1" x14ac:dyDescent="0.2">
      <c r="A174" s="177">
        <v>5</v>
      </c>
      <c r="B174" s="178"/>
      <c r="C174" s="250">
        <f>IF('(記入例)入力表'!$B$23="","　　　　　年　　　月",'(記入例)入力表'!$B$23)</f>
        <v>44958</v>
      </c>
      <c r="D174" s="251"/>
      <c r="E174" s="251"/>
      <c r="F174" s="251"/>
      <c r="G174" s="251"/>
      <c r="H174" s="251"/>
      <c r="I174" s="251"/>
      <c r="J174" s="251"/>
      <c r="K174" s="251"/>
      <c r="L174" s="251"/>
      <c r="M174" s="267">
        <f>IF('(記入例)入力表'!$C$23="","",'(記入例)入力表'!$C$23)</f>
        <v>1900000</v>
      </c>
      <c r="N174" s="114"/>
      <c r="O174" s="114"/>
      <c r="P174" s="114"/>
      <c r="Q174" s="114"/>
      <c r="R174" s="114"/>
      <c r="S174" s="114"/>
      <c r="T174" s="114"/>
      <c r="U174" s="114"/>
      <c r="V174" s="268"/>
      <c r="W174" s="224" t="s">
        <v>261</v>
      </c>
      <c r="X174" s="269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25"/>
      <c r="AO174" s="26"/>
      <c r="AP174" s="26"/>
      <c r="AQ174" s="26"/>
      <c r="AR174" s="26"/>
      <c r="AS174" s="26"/>
    </row>
    <row r="175" spans="1:45" s="11" customFormat="1" ht="25.05" customHeight="1" x14ac:dyDescent="0.2">
      <c r="A175" s="177">
        <v>6</v>
      </c>
      <c r="B175" s="178"/>
      <c r="C175" s="250">
        <f>IF('(記入例)入力表'!$B$24="","　　　　　年　　　月",'(記入例)入力表'!$B$24)</f>
        <v>44986</v>
      </c>
      <c r="D175" s="251"/>
      <c r="E175" s="251"/>
      <c r="F175" s="251"/>
      <c r="G175" s="251"/>
      <c r="H175" s="251"/>
      <c r="I175" s="251"/>
      <c r="J175" s="251"/>
      <c r="K175" s="251"/>
      <c r="L175" s="251"/>
      <c r="M175" s="267">
        <f>IF('(記入例)入力表'!$C$24="","",'(記入例)入力表'!$C$24)</f>
        <v>1870000</v>
      </c>
      <c r="N175" s="114"/>
      <c r="O175" s="114"/>
      <c r="P175" s="114"/>
      <c r="Q175" s="114"/>
      <c r="R175" s="114"/>
      <c r="S175" s="114"/>
      <c r="T175" s="114"/>
      <c r="U175" s="114"/>
      <c r="V175" s="268"/>
      <c r="W175" s="224" t="s">
        <v>261</v>
      </c>
      <c r="X175" s="269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25"/>
      <c r="AO175" s="26"/>
      <c r="AP175" s="26"/>
      <c r="AQ175" s="26"/>
      <c r="AR175" s="26"/>
      <c r="AS175" s="26"/>
    </row>
    <row r="176" spans="1:45" s="11" customFormat="1" ht="25.05" customHeight="1" x14ac:dyDescent="0.2">
      <c r="A176" s="177">
        <v>7</v>
      </c>
      <c r="B176" s="178"/>
      <c r="C176" s="250">
        <f>IF('(記入例)入力表'!$B$25="","　　　　　年　　　月",'(記入例)入力表'!$B$25)</f>
        <v>45017</v>
      </c>
      <c r="D176" s="251"/>
      <c r="E176" s="251"/>
      <c r="F176" s="251"/>
      <c r="G176" s="251"/>
      <c r="H176" s="251"/>
      <c r="I176" s="251"/>
      <c r="J176" s="251"/>
      <c r="K176" s="251"/>
      <c r="L176" s="251"/>
      <c r="M176" s="267">
        <f>IF('(記入例)入力表'!$C$25="","",'(記入例)入力表'!$C$25)</f>
        <v>1800000</v>
      </c>
      <c r="N176" s="114"/>
      <c r="O176" s="114"/>
      <c r="P176" s="114"/>
      <c r="Q176" s="114"/>
      <c r="R176" s="114"/>
      <c r="S176" s="114"/>
      <c r="T176" s="114"/>
      <c r="U176" s="114"/>
      <c r="V176" s="268"/>
      <c r="W176" s="224" t="s">
        <v>261</v>
      </c>
      <c r="X176" s="269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25"/>
      <c r="AO176" s="26"/>
      <c r="AP176" s="26"/>
      <c r="AQ176" s="26"/>
      <c r="AR176" s="26"/>
      <c r="AS176" s="26"/>
    </row>
    <row r="177" spans="1:45" s="11" customFormat="1" ht="25.05" customHeight="1" x14ac:dyDescent="0.2">
      <c r="A177" s="177">
        <v>8</v>
      </c>
      <c r="B177" s="178"/>
      <c r="C177" s="250">
        <f>IF('(記入例)入力表'!$B$26="","　　　　　年　　　月",'(記入例)入力表'!$B$26)</f>
        <v>45047</v>
      </c>
      <c r="D177" s="251"/>
      <c r="E177" s="251"/>
      <c r="F177" s="251"/>
      <c r="G177" s="251"/>
      <c r="H177" s="251"/>
      <c r="I177" s="251"/>
      <c r="J177" s="251"/>
      <c r="K177" s="251"/>
      <c r="L177" s="251"/>
      <c r="M177" s="267">
        <f>IF('(記入例)入力表'!$C$26="","",'(記入例)入力表'!$C$26)</f>
        <v>1450000</v>
      </c>
      <c r="N177" s="114"/>
      <c r="O177" s="114"/>
      <c r="P177" s="114"/>
      <c r="Q177" s="114"/>
      <c r="R177" s="114"/>
      <c r="S177" s="114"/>
      <c r="T177" s="114"/>
      <c r="U177" s="114"/>
      <c r="V177" s="268"/>
      <c r="W177" s="224" t="s">
        <v>261</v>
      </c>
      <c r="X177" s="269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25"/>
      <c r="AO177" s="26"/>
      <c r="AP177" s="26"/>
      <c r="AQ177" s="26"/>
      <c r="AR177" s="26"/>
      <c r="AS177" s="26"/>
    </row>
    <row r="178" spans="1:45" s="11" customFormat="1" ht="25.05" customHeight="1" x14ac:dyDescent="0.2">
      <c r="A178" s="177">
        <v>9</v>
      </c>
      <c r="B178" s="178"/>
      <c r="C178" s="250">
        <f>IF('(記入例)入力表'!$B$27="","　　　　　年　　　月",'(記入例)入力表'!$B$27)</f>
        <v>45078</v>
      </c>
      <c r="D178" s="251"/>
      <c r="E178" s="251"/>
      <c r="F178" s="251"/>
      <c r="G178" s="251"/>
      <c r="H178" s="251"/>
      <c r="I178" s="251"/>
      <c r="J178" s="251"/>
      <c r="K178" s="251"/>
      <c r="L178" s="251"/>
      <c r="M178" s="267">
        <f>IF('(記入例)入力表'!$C$27="","",'(記入例)入力表'!$C$27)</f>
        <v>1400000</v>
      </c>
      <c r="N178" s="114"/>
      <c r="O178" s="114"/>
      <c r="P178" s="114"/>
      <c r="Q178" s="114"/>
      <c r="R178" s="114"/>
      <c r="S178" s="114"/>
      <c r="T178" s="114"/>
      <c r="U178" s="114"/>
      <c r="V178" s="268"/>
      <c r="W178" s="224" t="s">
        <v>261</v>
      </c>
      <c r="X178" s="269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25"/>
      <c r="AO178" s="26"/>
      <c r="AP178" s="26"/>
      <c r="AQ178" s="26"/>
      <c r="AR178" s="26"/>
      <c r="AS178" s="26"/>
    </row>
    <row r="179" spans="1:45" s="11" customFormat="1" ht="25.05" customHeight="1" x14ac:dyDescent="0.2">
      <c r="A179" s="177">
        <v>10</v>
      </c>
      <c r="B179" s="178"/>
      <c r="C179" s="250">
        <f>IF('(記入例)入力表'!$B$28="","　　　　　年　　　月",'(記入例)入力表'!$B$28)</f>
        <v>45108</v>
      </c>
      <c r="D179" s="251"/>
      <c r="E179" s="251"/>
      <c r="F179" s="251"/>
      <c r="G179" s="251"/>
      <c r="H179" s="251"/>
      <c r="I179" s="251"/>
      <c r="J179" s="251"/>
      <c r="K179" s="251"/>
      <c r="L179" s="251"/>
      <c r="M179" s="267">
        <f>IF('(記入例)入力表'!$C$28="","",'(記入例)入力表'!$C$28)</f>
        <v>1100000</v>
      </c>
      <c r="N179" s="114"/>
      <c r="O179" s="114"/>
      <c r="P179" s="114"/>
      <c r="Q179" s="114"/>
      <c r="R179" s="114"/>
      <c r="S179" s="114"/>
      <c r="T179" s="114"/>
      <c r="U179" s="114"/>
      <c r="V179" s="268"/>
      <c r="W179" s="224" t="s">
        <v>261</v>
      </c>
      <c r="X179" s="269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25"/>
      <c r="AO179" s="26"/>
      <c r="AP179" s="26"/>
      <c r="AQ179" s="26"/>
      <c r="AR179" s="26"/>
      <c r="AS179" s="26"/>
    </row>
    <row r="180" spans="1:45" s="11" customFormat="1" ht="25.05" customHeight="1" x14ac:dyDescent="0.2">
      <c r="A180" s="177">
        <v>11</v>
      </c>
      <c r="B180" s="178"/>
      <c r="C180" s="250">
        <f>IF('(記入例)入力表'!$B$29="","　　　　　年　　　月",'(記入例)入力表'!$B$29)</f>
        <v>45139</v>
      </c>
      <c r="D180" s="251"/>
      <c r="E180" s="251"/>
      <c r="F180" s="251"/>
      <c r="G180" s="251"/>
      <c r="H180" s="251"/>
      <c r="I180" s="251"/>
      <c r="J180" s="251"/>
      <c r="K180" s="251"/>
      <c r="L180" s="251"/>
      <c r="M180" s="267">
        <f>IF('(記入例)入力表'!$C$29="","",'(記入例)入力表'!$C$29)</f>
        <v>980000</v>
      </c>
      <c r="N180" s="114"/>
      <c r="O180" s="114"/>
      <c r="P180" s="114"/>
      <c r="Q180" s="114"/>
      <c r="R180" s="114"/>
      <c r="S180" s="114"/>
      <c r="T180" s="114"/>
      <c r="U180" s="114"/>
      <c r="V180" s="268"/>
      <c r="W180" s="224" t="s">
        <v>261</v>
      </c>
      <c r="X180" s="269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25"/>
      <c r="AO180" s="26"/>
      <c r="AP180" s="26"/>
      <c r="AQ180" s="26"/>
      <c r="AR180" s="26"/>
      <c r="AS180" s="26"/>
    </row>
    <row r="181" spans="1:45" s="11" customFormat="1" ht="25.05" customHeight="1" x14ac:dyDescent="0.2">
      <c r="A181" s="177">
        <v>12</v>
      </c>
      <c r="B181" s="178"/>
      <c r="C181" s="250">
        <f>IF('(記入例)入力表'!$B$30="","　　　　　年　　　月",'(記入例)入力表'!$B$30)</f>
        <v>45170</v>
      </c>
      <c r="D181" s="251"/>
      <c r="E181" s="251"/>
      <c r="F181" s="251"/>
      <c r="G181" s="251"/>
      <c r="H181" s="251"/>
      <c r="I181" s="251"/>
      <c r="J181" s="251"/>
      <c r="K181" s="251"/>
      <c r="L181" s="251"/>
      <c r="M181" s="267">
        <f>IF('(記入例)入力表'!$C$30="","",'(記入例)入力表'!$C$30)</f>
        <v>950000</v>
      </c>
      <c r="N181" s="114"/>
      <c r="O181" s="114"/>
      <c r="P181" s="114"/>
      <c r="Q181" s="114"/>
      <c r="R181" s="114"/>
      <c r="S181" s="114"/>
      <c r="T181" s="114"/>
      <c r="U181" s="114"/>
      <c r="V181" s="268"/>
      <c r="W181" s="224" t="s">
        <v>261</v>
      </c>
      <c r="X181" s="269"/>
      <c r="Y181" s="181"/>
      <c r="Z181" s="181"/>
      <c r="AA181" s="181"/>
      <c r="AB181" s="181"/>
      <c r="AC181" s="181"/>
      <c r="AD181" s="181"/>
      <c r="AE181" s="181"/>
      <c r="AF181" s="181"/>
      <c r="AG181" s="181"/>
      <c r="AH181" s="181"/>
      <c r="AI181" s="181"/>
      <c r="AJ181" s="181"/>
      <c r="AK181" s="25"/>
      <c r="AO181" s="26"/>
      <c r="AP181" s="26"/>
      <c r="AQ181" s="26"/>
      <c r="AR181" s="26"/>
      <c r="AS181" s="26"/>
    </row>
    <row r="182" spans="1:45" s="11" customFormat="1" ht="25.05" customHeight="1" x14ac:dyDescent="0.2">
      <c r="A182" s="177">
        <v>13</v>
      </c>
      <c r="B182" s="178"/>
      <c r="C182" s="250">
        <f>IF('(記入例)入力表'!$B$31="","　　　　　年　　　月",'(記入例)入力表'!$B$31)</f>
        <v>45200</v>
      </c>
      <c r="D182" s="251"/>
      <c r="E182" s="251"/>
      <c r="F182" s="251"/>
      <c r="G182" s="251"/>
      <c r="H182" s="251"/>
      <c r="I182" s="251"/>
      <c r="J182" s="251"/>
      <c r="K182" s="251"/>
      <c r="L182" s="251"/>
      <c r="M182" s="267">
        <f>IF('(記入例)入力表'!$C$31="","",'(記入例)入力表'!$C$31)</f>
        <v>790000</v>
      </c>
      <c r="N182" s="114"/>
      <c r="O182" s="114"/>
      <c r="P182" s="114"/>
      <c r="Q182" s="114"/>
      <c r="R182" s="114"/>
      <c r="S182" s="114"/>
      <c r="T182" s="114"/>
      <c r="U182" s="114"/>
      <c r="V182" s="268"/>
      <c r="W182" s="224" t="s">
        <v>261</v>
      </c>
      <c r="X182" s="269"/>
      <c r="Y182" s="181"/>
      <c r="Z182" s="181"/>
      <c r="AA182" s="181"/>
      <c r="AB182" s="181"/>
      <c r="AC182" s="181"/>
      <c r="AD182" s="181"/>
      <c r="AE182" s="181"/>
      <c r="AF182" s="181"/>
      <c r="AG182" s="181"/>
      <c r="AH182" s="181"/>
      <c r="AI182" s="181"/>
      <c r="AJ182" s="181"/>
      <c r="AK182" s="25"/>
      <c r="AO182" s="26"/>
      <c r="AP182" s="26"/>
      <c r="AQ182" s="26"/>
      <c r="AR182" s="26"/>
      <c r="AS182" s="26"/>
    </row>
    <row r="183" spans="1:45" s="11" customFormat="1" ht="25.05" customHeight="1" x14ac:dyDescent="0.2">
      <c r="A183" s="177">
        <v>14</v>
      </c>
      <c r="B183" s="178"/>
      <c r="C183" s="250">
        <f>IF('(記入例)入力表'!$B$32="","　　　　　年　　　月",'(記入例)入力表'!$B$32)</f>
        <v>45231</v>
      </c>
      <c r="D183" s="251"/>
      <c r="E183" s="251"/>
      <c r="F183" s="251"/>
      <c r="G183" s="251"/>
      <c r="H183" s="251"/>
      <c r="I183" s="251"/>
      <c r="J183" s="251"/>
      <c r="K183" s="251"/>
      <c r="L183" s="251"/>
      <c r="M183" s="267">
        <f>IF('(記入例)入力表'!$C$32="","",'(記入例)入力表'!$C$32)</f>
        <v>1050000</v>
      </c>
      <c r="N183" s="114"/>
      <c r="O183" s="114"/>
      <c r="P183" s="114"/>
      <c r="Q183" s="114"/>
      <c r="R183" s="114"/>
      <c r="S183" s="114"/>
      <c r="T183" s="114"/>
      <c r="U183" s="114"/>
      <c r="V183" s="268"/>
      <c r="W183" s="224" t="s">
        <v>261</v>
      </c>
      <c r="X183" s="269"/>
      <c r="Y183" s="184" t="s">
        <v>246</v>
      </c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25"/>
      <c r="AO183" s="26"/>
      <c r="AP183" s="26"/>
      <c r="AQ183" s="26"/>
      <c r="AR183" s="26"/>
      <c r="AS183" s="26"/>
    </row>
    <row r="184" spans="1:45" s="11" customFormat="1" ht="25.05" customHeight="1" x14ac:dyDescent="0.2">
      <c r="A184" s="177">
        <v>15</v>
      </c>
      <c r="B184" s="178"/>
      <c r="C184" s="250">
        <f>IF('(記入例)入力表'!$B$33="","　　　　　年　　　月",'(記入例)入力表'!$B$33)</f>
        <v>45261</v>
      </c>
      <c r="D184" s="251"/>
      <c r="E184" s="251"/>
      <c r="F184" s="251"/>
      <c r="G184" s="251"/>
      <c r="H184" s="251"/>
      <c r="I184" s="251"/>
      <c r="J184" s="251"/>
      <c r="K184" s="251"/>
      <c r="L184" s="251"/>
      <c r="M184" s="267">
        <f>IF('(記入例)入力表'!$C$33="","",'(記入例)入力表'!$C$33)</f>
        <v>1500000</v>
      </c>
      <c r="N184" s="114"/>
      <c r="O184" s="114"/>
      <c r="P184" s="114"/>
      <c r="Q184" s="114"/>
      <c r="R184" s="114"/>
      <c r="S184" s="114"/>
      <c r="T184" s="114"/>
      <c r="U184" s="114"/>
      <c r="V184" s="268"/>
      <c r="W184" s="224" t="s">
        <v>261</v>
      </c>
      <c r="X184" s="269"/>
      <c r="Y184" s="184" t="s">
        <v>246</v>
      </c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25"/>
      <c r="AO184" s="26"/>
      <c r="AP184" s="26"/>
      <c r="AQ184" s="26"/>
      <c r="AR184" s="26"/>
      <c r="AS184" s="26"/>
    </row>
    <row r="185" spans="1:45" s="55" customFormat="1" ht="15" customHeight="1" x14ac:dyDescent="0.2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</row>
    <row r="186" spans="1:45" s="55" customFormat="1" ht="15" customHeight="1" x14ac:dyDescent="0.2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</row>
    <row r="187" spans="1:45" s="55" customFormat="1" ht="15" customHeight="1" x14ac:dyDescent="0.2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</row>
    <row r="188" spans="1:45" s="11" customFormat="1" ht="25.05" customHeight="1" x14ac:dyDescent="0.2">
      <c r="A188" s="248" t="str">
        <f>IF('(記入例)入力表'!$AD$5="","令和　　　年　　　月　　　日",'(記入例)入力表'!$AD$5)</f>
        <v>令和５年１２月１５日</v>
      </c>
      <c r="B188" s="248"/>
      <c r="C188" s="248"/>
      <c r="D188" s="248"/>
      <c r="E188" s="248"/>
      <c r="F188" s="248"/>
      <c r="G188" s="248"/>
      <c r="H188" s="248"/>
      <c r="I188" s="248"/>
      <c r="J188" s="248"/>
      <c r="K188" s="248"/>
      <c r="L188" s="248"/>
      <c r="Q188" s="26"/>
      <c r="S188" s="26"/>
      <c r="T188" s="26"/>
    </row>
    <row r="189" spans="1:45" s="11" customFormat="1" ht="25.05" customHeight="1" x14ac:dyDescent="0.2">
      <c r="A189" s="101"/>
      <c r="B189" s="101"/>
      <c r="C189" s="101"/>
      <c r="D189" s="101"/>
      <c r="E189" s="101"/>
      <c r="F189" s="101"/>
      <c r="G189" s="101"/>
      <c r="H189" s="12"/>
      <c r="L189" s="25"/>
      <c r="Q189" s="26"/>
      <c r="S189" s="26"/>
      <c r="T189" s="26"/>
    </row>
    <row r="190" spans="1:45" s="11" customFormat="1" ht="30" customHeight="1" x14ac:dyDescent="0.2">
      <c r="A190" s="101"/>
      <c r="B190" s="101"/>
      <c r="C190" s="101"/>
      <c r="D190" s="101"/>
      <c r="E190" s="101"/>
      <c r="F190" s="101"/>
      <c r="G190" s="101"/>
      <c r="H190" s="12"/>
      <c r="L190" s="25"/>
      <c r="Q190" s="182" t="s">
        <v>2</v>
      </c>
      <c r="R190" s="147"/>
      <c r="S190" s="147"/>
      <c r="T190" s="147"/>
      <c r="U190" s="147"/>
      <c r="V190" s="248" t="str">
        <f>IF('(記入例)入力表'!$D$8="","",'(記入例)入力表'!$D$8)</f>
        <v>朝倉市宮野２０４６番地１</v>
      </c>
      <c r="W190" s="248"/>
      <c r="X190" s="248"/>
      <c r="Y190" s="248"/>
      <c r="Z190" s="248"/>
      <c r="AA190" s="248"/>
      <c r="AB190" s="248"/>
      <c r="AC190" s="248"/>
      <c r="AD190" s="248"/>
      <c r="AE190" s="248"/>
      <c r="AF190" s="248"/>
      <c r="AG190" s="248"/>
      <c r="AH190" s="248"/>
      <c r="AI190" s="248"/>
      <c r="AJ190" s="248"/>
      <c r="AK190" s="248"/>
      <c r="AL190" s="248"/>
      <c r="AM190" s="248"/>
      <c r="AN190" s="248"/>
    </row>
    <row r="191" spans="1:45" s="11" customFormat="1" ht="30" customHeight="1" x14ac:dyDescent="0.2">
      <c r="A191" s="101"/>
      <c r="B191" s="101"/>
      <c r="C191" s="101"/>
      <c r="D191" s="101"/>
      <c r="E191" s="101"/>
      <c r="F191" s="101"/>
      <c r="G191" s="101"/>
      <c r="H191" s="12"/>
      <c r="L191" s="25"/>
      <c r="Q191" s="182" t="s">
        <v>3</v>
      </c>
      <c r="R191" s="147"/>
      <c r="S191" s="147"/>
      <c r="T191" s="147"/>
      <c r="U191" s="147"/>
      <c r="V191" s="248" t="str">
        <f>IF('(記入例)入力表'!$D$9="","",'(記入例)入力表'!$D$9)</f>
        <v>株式会社朝倉市商工観光課</v>
      </c>
      <c r="W191" s="248"/>
      <c r="X191" s="248"/>
      <c r="Y191" s="248"/>
      <c r="Z191" s="248"/>
      <c r="AA191" s="248"/>
      <c r="AB191" s="248"/>
      <c r="AC191" s="248"/>
      <c r="AD191" s="248"/>
      <c r="AE191" s="248"/>
      <c r="AF191" s="248"/>
      <c r="AG191" s="248"/>
      <c r="AH191" s="248"/>
      <c r="AI191" s="248"/>
      <c r="AJ191" s="248"/>
      <c r="AK191" s="248"/>
      <c r="AL191" s="248"/>
      <c r="AM191" s="248"/>
      <c r="AN191" s="248"/>
    </row>
    <row r="192" spans="1:45" s="55" customFormat="1" ht="30" customHeight="1" x14ac:dyDescent="0.2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82" t="s">
        <v>0</v>
      </c>
      <c r="R192" s="147"/>
      <c r="S192" s="147"/>
      <c r="T192" s="147"/>
      <c r="U192" s="147"/>
      <c r="V192" s="248" t="str">
        <f>IF('(記入例)入力表'!$D$10="","",'(記入例)入力表'!$D$10)</f>
        <v>代表取締役　　朝倉　太郎</v>
      </c>
      <c r="W192" s="248"/>
      <c r="X192" s="248"/>
      <c r="Y192" s="248"/>
      <c r="Z192" s="248"/>
      <c r="AA192" s="248"/>
      <c r="AB192" s="248"/>
      <c r="AC192" s="248"/>
      <c r="AD192" s="248"/>
      <c r="AE192" s="248"/>
      <c r="AF192" s="248"/>
      <c r="AG192" s="248"/>
      <c r="AH192" s="248"/>
      <c r="AI192" s="248"/>
      <c r="AJ192" s="248"/>
      <c r="AK192" s="248"/>
      <c r="AL192" s="248"/>
      <c r="AM192" s="248"/>
      <c r="AN192" s="248"/>
    </row>
    <row r="193" spans="1:40" s="55" customFormat="1" ht="30" customHeight="1" x14ac:dyDescent="0.2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82" t="s">
        <v>1</v>
      </c>
      <c r="R193" s="147"/>
      <c r="S193" s="147"/>
      <c r="T193" s="147"/>
      <c r="U193" s="147"/>
      <c r="V193" s="248" t="str">
        <f>IF('(記入例)入力表'!$D$11="","",'(記入例)入力表'!$D$11)</f>
        <v>0946-28-7862</v>
      </c>
      <c r="W193" s="248"/>
      <c r="X193" s="248"/>
      <c r="Y193" s="248"/>
      <c r="Z193" s="248"/>
      <c r="AA193" s="248"/>
      <c r="AB193" s="248"/>
      <c r="AC193" s="248"/>
      <c r="AD193" s="248"/>
      <c r="AE193" s="248"/>
      <c r="AF193" s="248"/>
      <c r="AG193" s="248"/>
      <c r="AH193" s="248"/>
      <c r="AI193" s="248"/>
      <c r="AJ193" s="248"/>
      <c r="AK193" s="248"/>
      <c r="AL193" s="248"/>
      <c r="AM193" s="248"/>
      <c r="AN193" s="248"/>
    </row>
    <row r="194" spans="1:40" s="55" customFormat="1" ht="30" customHeight="1" x14ac:dyDescent="0.2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82" t="s">
        <v>4</v>
      </c>
      <c r="R194" s="147"/>
      <c r="S194" s="147"/>
      <c r="T194" s="147"/>
      <c r="U194" s="147"/>
      <c r="V194" s="248" t="str">
        <f>IF('(記入例)入力表'!$D$12="","",'(記入例)入力表'!$D$12)</f>
        <v/>
      </c>
      <c r="W194" s="248"/>
      <c r="X194" s="248"/>
      <c r="Y194" s="248"/>
      <c r="Z194" s="248"/>
      <c r="AA194" s="248"/>
      <c r="AB194" s="248"/>
      <c r="AC194" s="248"/>
      <c r="AD194" s="248"/>
      <c r="AE194" s="248"/>
      <c r="AF194" s="248"/>
      <c r="AG194" s="248"/>
      <c r="AH194" s="248"/>
      <c r="AI194" s="248"/>
      <c r="AJ194" s="248"/>
      <c r="AK194" s="248"/>
      <c r="AL194" s="248"/>
      <c r="AM194" s="248"/>
      <c r="AN194" s="248"/>
    </row>
    <row r="195" spans="1:40" s="55" customFormat="1" ht="30" customHeight="1" x14ac:dyDescent="0.2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82" t="s">
        <v>1</v>
      </c>
      <c r="R195" s="147"/>
      <c r="S195" s="147"/>
      <c r="T195" s="147"/>
      <c r="U195" s="147"/>
      <c r="V195" s="248" t="str">
        <f>IF('(記入例)入力表'!$D$13="","",'(記入例)入力表'!$D$13)</f>
        <v/>
      </c>
      <c r="W195" s="248"/>
      <c r="X195" s="248"/>
      <c r="Y195" s="248"/>
      <c r="Z195" s="248"/>
      <c r="AA195" s="248"/>
      <c r="AB195" s="248"/>
      <c r="AC195" s="248"/>
      <c r="AD195" s="248"/>
      <c r="AE195" s="248"/>
      <c r="AF195" s="248"/>
      <c r="AG195" s="248"/>
      <c r="AH195" s="248"/>
      <c r="AI195" s="248"/>
      <c r="AJ195" s="248"/>
      <c r="AK195" s="248"/>
      <c r="AL195" s="248"/>
      <c r="AM195" s="248"/>
      <c r="AN195" s="248"/>
    </row>
    <row r="196" spans="1:40" s="55" customFormat="1" ht="15" customHeight="1" x14ac:dyDescent="0.2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</row>
    <row r="197" spans="1:40" s="55" customFormat="1" ht="15" customHeight="1" x14ac:dyDescent="0.2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</row>
    <row r="198" spans="1:40" s="55" customFormat="1" ht="15" customHeight="1" x14ac:dyDescent="0.2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</row>
    <row r="199" spans="1:40" s="55" customFormat="1" ht="15" customHeight="1" x14ac:dyDescent="0.2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</row>
    <row r="200" spans="1:40" ht="15" customHeight="1" x14ac:dyDescent="0.2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</row>
    <row r="201" spans="1:40" ht="15" customHeight="1" x14ac:dyDescent="0.2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</row>
    <row r="202" spans="1:40" ht="15" customHeight="1" x14ac:dyDescent="0.2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</row>
    <row r="203" spans="1:40" ht="15" customHeight="1" x14ac:dyDescent="0.2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</row>
    <row r="204" spans="1:40" ht="15" customHeight="1" x14ac:dyDescent="0.2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</row>
    <row r="205" spans="1:40" ht="15" customHeight="1" x14ac:dyDescent="0.2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</row>
    <row r="206" spans="1:40" ht="15" customHeight="1" x14ac:dyDescent="0.2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</row>
    <row r="207" spans="1:40" ht="15" customHeight="1" x14ac:dyDescent="0.2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</row>
    <row r="208" spans="1:40" ht="15" customHeight="1" x14ac:dyDescent="0.2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</row>
  </sheetData>
  <sheetProtection algorithmName="SHA-512" hashValue="jK6ZiBqku39yJ5DRR3x36fc0dXUVujv9vDFvxwpIPiiKKnRMhIUyxJmUbgnBHoPZOPcqKug20zLG+9ATGrrf9g==" saltValue="EMLD90f759AnEHlxgz90QQ==" spinCount="100000" sheet="1" objects="1" scenarios="1"/>
  <mergeCells count="219">
    <mergeCell ref="K127:W127"/>
    <mergeCell ref="X127:Y127"/>
    <mergeCell ref="Z127:AL127"/>
    <mergeCell ref="AM127:AN127"/>
    <mergeCell ref="Y129:AJ129"/>
    <mergeCell ref="Y109:AI109"/>
    <mergeCell ref="Y112:AI112"/>
    <mergeCell ref="B116:AM116"/>
    <mergeCell ref="A118:W118"/>
    <mergeCell ref="A119:AN119"/>
    <mergeCell ref="A121:B121"/>
    <mergeCell ref="C121:F121"/>
    <mergeCell ref="G121:K121"/>
    <mergeCell ref="B123:M123"/>
    <mergeCell ref="F94:H94"/>
    <mergeCell ref="I94:I95"/>
    <mergeCell ref="J94:L95"/>
    <mergeCell ref="AC95:AF95"/>
    <mergeCell ref="Y98:AI98"/>
    <mergeCell ref="Y101:AI101"/>
    <mergeCell ref="F105:N105"/>
    <mergeCell ref="O105:Q106"/>
    <mergeCell ref="F106:N106"/>
    <mergeCell ref="AC106:AF106"/>
    <mergeCell ref="Q193:U193"/>
    <mergeCell ref="V193:AN193"/>
    <mergeCell ref="Q194:U194"/>
    <mergeCell ref="V194:AN194"/>
    <mergeCell ref="Q195:U195"/>
    <mergeCell ref="V195:AN195"/>
    <mergeCell ref="A188:L188"/>
    <mergeCell ref="Q190:U190"/>
    <mergeCell ref="V190:AN190"/>
    <mergeCell ref="Q191:U191"/>
    <mergeCell ref="V191:AN191"/>
    <mergeCell ref="Q192:U192"/>
    <mergeCell ref="V192:AN192"/>
    <mergeCell ref="A183:B183"/>
    <mergeCell ref="C183:L183"/>
    <mergeCell ref="Y183:AJ183"/>
    <mergeCell ref="A184:B184"/>
    <mergeCell ref="C184:L184"/>
    <mergeCell ref="Y184:AJ184"/>
    <mergeCell ref="A181:B181"/>
    <mergeCell ref="C181:L181"/>
    <mergeCell ref="Y181:AJ181"/>
    <mergeCell ref="A182:B182"/>
    <mergeCell ref="C182:L182"/>
    <mergeCell ref="Y182:AJ182"/>
    <mergeCell ref="W181:X181"/>
    <mergeCell ref="W182:X182"/>
    <mergeCell ref="W183:X183"/>
    <mergeCell ref="W184:X184"/>
    <mergeCell ref="M181:V181"/>
    <mergeCell ref="M182:V182"/>
    <mergeCell ref="M183:V183"/>
    <mergeCell ref="M184:V184"/>
    <mergeCell ref="A179:B179"/>
    <mergeCell ref="C179:L179"/>
    <mergeCell ref="Y179:AJ179"/>
    <mergeCell ref="A180:B180"/>
    <mergeCell ref="C180:L180"/>
    <mergeCell ref="Y180:AJ180"/>
    <mergeCell ref="A177:B177"/>
    <mergeCell ref="C177:L177"/>
    <mergeCell ref="Y177:AJ177"/>
    <mergeCell ref="A178:B178"/>
    <mergeCell ref="C178:L178"/>
    <mergeCell ref="Y178:AJ178"/>
    <mergeCell ref="W177:X177"/>
    <mergeCell ref="W178:X178"/>
    <mergeCell ref="W179:X179"/>
    <mergeCell ref="W180:X180"/>
    <mergeCell ref="M177:V177"/>
    <mergeCell ref="M178:V178"/>
    <mergeCell ref="M179:V179"/>
    <mergeCell ref="M180:V180"/>
    <mergeCell ref="A175:B175"/>
    <mergeCell ref="C175:L175"/>
    <mergeCell ref="Y175:AJ175"/>
    <mergeCell ref="A176:B176"/>
    <mergeCell ref="C176:L176"/>
    <mergeCell ref="Y176:AJ176"/>
    <mergeCell ref="A173:B173"/>
    <mergeCell ref="C173:L173"/>
    <mergeCell ref="Y173:AJ173"/>
    <mergeCell ref="A174:B174"/>
    <mergeCell ref="C174:L174"/>
    <mergeCell ref="Y174:AJ174"/>
    <mergeCell ref="W175:X175"/>
    <mergeCell ref="W176:X176"/>
    <mergeCell ref="M173:V173"/>
    <mergeCell ref="M174:V174"/>
    <mergeCell ref="M175:V175"/>
    <mergeCell ref="M176:V176"/>
    <mergeCell ref="W173:X173"/>
    <mergeCell ref="W174:X174"/>
    <mergeCell ref="A171:B171"/>
    <mergeCell ref="C171:L171"/>
    <mergeCell ref="Y171:AJ171"/>
    <mergeCell ref="A172:B172"/>
    <mergeCell ref="C172:L172"/>
    <mergeCell ref="Y172:AJ172"/>
    <mergeCell ref="A169:L169"/>
    <mergeCell ref="M169:X169"/>
    <mergeCell ref="Y169:AJ169"/>
    <mergeCell ref="A170:B170"/>
    <mergeCell ref="C170:L170"/>
    <mergeCell ref="Y170:AJ170"/>
    <mergeCell ref="M170:V170"/>
    <mergeCell ref="M171:V171"/>
    <mergeCell ref="M172:V172"/>
    <mergeCell ref="W170:X170"/>
    <mergeCell ref="W171:X171"/>
    <mergeCell ref="W172:X172"/>
    <mergeCell ref="Q161:U161"/>
    <mergeCell ref="V161:AN161"/>
    <mergeCell ref="Q162:U162"/>
    <mergeCell ref="V162:AN162"/>
    <mergeCell ref="Q163:U163"/>
    <mergeCell ref="V163:AN163"/>
    <mergeCell ref="Q158:U158"/>
    <mergeCell ref="V158:AN158"/>
    <mergeCell ref="Q159:U159"/>
    <mergeCell ref="V159:AN159"/>
    <mergeCell ref="Q160:U160"/>
    <mergeCell ref="V160:AN160"/>
    <mergeCell ref="A150:H150"/>
    <mergeCell ref="U150:AB150"/>
    <mergeCell ref="Y152:AF152"/>
    <mergeCell ref="A156:L156"/>
    <mergeCell ref="A147:H147"/>
    <mergeCell ref="U147:AB147"/>
    <mergeCell ref="A148:H148"/>
    <mergeCell ref="U148:AB148"/>
    <mergeCell ref="AM147:AN147"/>
    <mergeCell ref="AM148:AN148"/>
    <mergeCell ref="AM150:AN150"/>
    <mergeCell ref="S150:T150"/>
    <mergeCell ref="S148:T148"/>
    <mergeCell ref="S147:T147"/>
    <mergeCell ref="I147:R147"/>
    <mergeCell ref="I148:R148"/>
    <mergeCell ref="I150:R150"/>
    <mergeCell ref="AC150:AL150"/>
    <mergeCell ref="AC148:AL148"/>
    <mergeCell ref="AC147:AL147"/>
    <mergeCell ref="A145:H145"/>
    <mergeCell ref="I145:T145"/>
    <mergeCell ref="U145:AB145"/>
    <mergeCell ref="AC145:AN145"/>
    <mergeCell ref="A146:H146"/>
    <mergeCell ref="U146:AB146"/>
    <mergeCell ref="A138:H138"/>
    <mergeCell ref="U138:AB138"/>
    <mergeCell ref="Y140:AF140"/>
    <mergeCell ref="A144:T144"/>
    <mergeCell ref="U144:AN144"/>
    <mergeCell ref="S138:T138"/>
    <mergeCell ref="AM138:AN138"/>
    <mergeCell ref="AM146:AN146"/>
    <mergeCell ref="S146:T146"/>
    <mergeCell ref="I138:R138"/>
    <mergeCell ref="I146:R146"/>
    <mergeCell ref="AC146:AL146"/>
    <mergeCell ref="AC138:AL138"/>
    <mergeCell ref="A132:AN133"/>
    <mergeCell ref="A136:T136"/>
    <mergeCell ref="U136:AN136"/>
    <mergeCell ref="A137:H137"/>
    <mergeCell ref="I137:T137"/>
    <mergeCell ref="U137:AB137"/>
    <mergeCell ref="AC137:AN137"/>
    <mergeCell ref="B58:M58"/>
    <mergeCell ref="K62:W62"/>
    <mergeCell ref="X62:Y62"/>
    <mergeCell ref="Z62:AL62"/>
    <mergeCell ref="AM62:AN62"/>
    <mergeCell ref="Y64:AJ64"/>
    <mergeCell ref="A66:AN66"/>
    <mergeCell ref="A71:AN71"/>
    <mergeCell ref="Z73:AK73"/>
    <mergeCell ref="T77:V77"/>
    <mergeCell ref="T79:V79"/>
    <mergeCell ref="W79:AK79"/>
    <mergeCell ref="W80:AK80"/>
    <mergeCell ref="T81:V81"/>
    <mergeCell ref="W81:AJ81"/>
    <mergeCell ref="A87:AN87"/>
    <mergeCell ref="Y89:AK89"/>
    <mergeCell ref="A53:W53"/>
    <mergeCell ref="A54:AN54"/>
    <mergeCell ref="A56:B56"/>
    <mergeCell ref="C56:F56"/>
    <mergeCell ref="G56:K56"/>
    <mergeCell ref="Y33:AI33"/>
    <mergeCell ref="Y36:AI36"/>
    <mergeCell ref="F40:N40"/>
    <mergeCell ref="O40:Q41"/>
    <mergeCell ref="F41:N41"/>
    <mergeCell ref="AC41:AF41"/>
    <mergeCell ref="A22:AN22"/>
    <mergeCell ref="Y24:AK24"/>
    <mergeCell ref="F29:H29"/>
    <mergeCell ref="I29:I30"/>
    <mergeCell ref="J29:L30"/>
    <mergeCell ref="AC30:AF30"/>
    <mergeCell ref="Y44:AI44"/>
    <mergeCell ref="Y47:AI47"/>
    <mergeCell ref="B51:AM51"/>
    <mergeCell ref="A1:AN1"/>
    <mergeCell ref="A6:AN6"/>
    <mergeCell ref="Z8:AK8"/>
    <mergeCell ref="T12:V12"/>
    <mergeCell ref="T14:V14"/>
    <mergeCell ref="W14:AK14"/>
    <mergeCell ref="W15:AK15"/>
    <mergeCell ref="T16:V16"/>
    <mergeCell ref="W16:AJ16"/>
  </mergeCells>
  <phoneticPr fontId="3"/>
  <conditionalFormatting sqref="B51:AM51">
    <cfRule type="containsBlanks" dxfId="7" priority="8">
      <formula>LEN(TRIM(B51))=0</formula>
    </cfRule>
  </conditionalFormatting>
  <conditionalFormatting sqref="Y140:AF140">
    <cfRule type="cellIs" dxfId="6" priority="7" operator="lessThan">
      <formula>20</formula>
    </cfRule>
  </conditionalFormatting>
  <conditionalFormatting sqref="Y152:AF152">
    <cfRule type="cellIs" dxfId="5" priority="6" operator="lessThan">
      <formula>20</formula>
    </cfRule>
  </conditionalFormatting>
  <conditionalFormatting sqref="AC30:AF30">
    <cfRule type="cellIs" dxfId="4" priority="5" operator="lessThan">
      <formula>20</formula>
    </cfRule>
  </conditionalFormatting>
  <conditionalFormatting sqref="AC41:AF41">
    <cfRule type="cellIs" dxfId="3" priority="4" operator="lessThan">
      <formula>20</formula>
    </cfRule>
  </conditionalFormatting>
  <conditionalFormatting sqref="B116:AM116">
    <cfRule type="containsBlanks" dxfId="2" priority="3">
      <formula>LEN(TRIM(B116))=0</formula>
    </cfRule>
  </conditionalFormatting>
  <conditionalFormatting sqref="AC95:AF95">
    <cfRule type="cellIs" dxfId="1" priority="2" operator="lessThan">
      <formula>20</formula>
    </cfRule>
  </conditionalFormatting>
  <conditionalFormatting sqref="AC106:AF106">
    <cfRule type="cellIs" dxfId="0" priority="1" operator="lessThan">
      <formula>20</formula>
    </cfRule>
  </conditionalFormatting>
  <pageMargins left="0.94488188976377963" right="0.74803149606299213" top="0.59055118110236227" bottom="0.39370078740157483" header="0.39370078740157483" footer="0.31496062992125984"/>
  <pageSetup paperSize="9" orientation="portrait" r:id="rId1"/>
  <headerFooter>
    <oddHeader>&amp;R&amp;"ＭＳ Ｐ明朝,標準"&amp;A</oddHeader>
  </headerFooter>
  <rowBreaks count="3" manualBreakCount="3">
    <brk id="65" max="39" man="1"/>
    <brk id="130" max="39" man="1"/>
    <brk id="166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17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0</xdr:row>
                    <xdr:rowOff>480060</xdr:rowOff>
                  </from>
                  <to>
                    <xdr:col>2</xdr:col>
                    <xdr:colOff>30480</xdr:colOff>
                    <xdr:row>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4" r:id="rId5" name="Check Box 8">
              <controlPr defaultSize="0" autoFill="0" autoLine="0" autoPict="0">
                <anchor moveWithCells="1">
                  <from>
                    <xdr:col>0</xdr:col>
                    <xdr:colOff>114300</xdr:colOff>
                    <xdr:row>65</xdr:row>
                    <xdr:rowOff>480060</xdr:rowOff>
                  </from>
                  <to>
                    <xdr:col>2</xdr:col>
                    <xdr:colOff>30480</xdr:colOff>
                    <xdr:row>67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注意事項(R5.10～)</vt:lpstr>
      <vt:lpstr>入力表</vt:lpstr>
      <vt:lpstr>様式第4-②</vt:lpstr>
      <vt:lpstr>(記入例)入力表</vt:lpstr>
      <vt:lpstr>(記入例)様式第4-②</vt:lpstr>
      <vt:lpstr>'(記入例)様式第4-②'!Print_Area</vt:lpstr>
      <vt:lpstr>'注意事項(R5.10～)'!Print_Area</vt:lpstr>
      <vt:lpstr>'様式第4-②'!Print_Area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直居良子</dc:creator>
  <cp:lastModifiedBy> </cp:lastModifiedBy>
  <cp:lastPrinted>2024-01-22T07:02:31Z</cp:lastPrinted>
  <dcterms:created xsi:type="dcterms:W3CDTF">2000-03-07T05:06:42Z</dcterms:created>
  <dcterms:modified xsi:type="dcterms:W3CDTF">2024-03-27T04:58:58Z</dcterms:modified>
</cp:coreProperties>
</file>