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hnsv314\014上下水道課\令和2年度（2020年度）\001_共通\001_総括\004_一般調査・報告\101_市町村支援課\2021.1.18_公営企業に係る経営比較分析表（令和元年度決算）の分析等について（依頼）\"/>
    </mc:Choice>
  </mc:AlternateContent>
  <xr:revisionPtr revIDLastSave="0" documentId="13_ncr:1_{8189DFAB-4684-4A51-B348-B724A9DA1928}" xr6:coauthVersionLast="43" xr6:coauthVersionMax="43" xr10:uidLastSave="{00000000-0000-0000-0000-000000000000}"/>
  <workbookProtection workbookAlgorithmName="SHA-512" workbookHashValue="NilyTgbLRBb0T2jHm/hHYCQQ0w3zRKXnod9NSxC/HmcblgIbqgUtFYNc0CayytCpGXKh2oWEyPV/Pxag8gmngA==" workbookSaltValue="GVg8CXqjtMxQQ4YGofTu1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O6" i="5"/>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E85" i="4"/>
  <c r="BB10" i="4"/>
  <c r="AL10" i="4"/>
  <c r="W10" i="4"/>
  <c r="P10" i="4"/>
  <c r="I10" i="4"/>
  <c r="BB8" i="4"/>
  <c r="AT8" i="4"/>
  <c r="AL8" i="4"/>
  <c r="AD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<sst xmlns="http://schemas.openxmlformats.org/spreadsheetml/2006/main" count="233" uniqueCount="117">
  <si>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</si>
  <si>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</si>
  <si>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</si>
  <si>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</si>
  <si>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</si>
  <si>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</si>
  <si>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</si>
  <si>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</si>
  <si>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</si>
  <si>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</si>
  <si>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</si>
  <si>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</si>
  <si>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</si>
  <si>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</si>
  <si>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</si>
  <si>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</si>
  <si>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</si>
  <si>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</si>
  <si>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</si>
  <si>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</si>
  <si>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</si>
  <si>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</si>
  <si>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</si>
  <si>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</si>
  <si>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</si>
  <si>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</si>
  <si>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</si>
  <si>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</si>
  <si>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</si>
  <si>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</si>
  <si>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</si>
  <si>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</si>
  <si>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</si>
  <si>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</si>
  <si>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</si>
  <si>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</si>
  <si>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</si>
  <si>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</si>
  <si>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</si>
  <si>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</si>
  <si>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</si>
  <si>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</si>
  <si>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</si>
  <si>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</si>
  <si>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</si>
  <si>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</si>
  <si>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</si>
  <si>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</si>
  <si>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</si>
  <si>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</si>
  <si>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</si>
  <si>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</si>
  <si>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</si>
  <si>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</si>
  <si>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</si>
  <si>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</si>
  <si>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</si>
  <si>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</si>
  <si>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</si>
  <si>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</si>
  <si>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</si>
  <si>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</si>
  <si>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</si>
  <si>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</si>
  <si>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</si>
  <si>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</si>
  <si>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</si>
  <si>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</si>
  <si>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</si>
  <si>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</si>
  <si>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</si>
  <si>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</si>
  <si>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</si>
  <si>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</si>
  <si>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</si>
  <si>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</si>
  <si>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</si>
  <si>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</si>
  <si>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</si>
  <si>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</si>
  <si>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</si>
  <si>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</si>
  <si>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</si>
  <si>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</si>
  <si>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</si>
  <si>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</si>
  <si>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</si>
  <si>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</si>
  <si>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</si>
  <si>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</si>
  <si>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</si>
  <si>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</si>
  <si>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</si>
  <si>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</si>
  <si>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</si>
  <si>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朝倉市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</si>
  <si>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</si>
  <si>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</si>
  <si>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</si>
  <si>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</si>
  <si>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</si>
  <si>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</si>
  <si>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</si>
  <si>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</si>
  <si>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</si>
  <si>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</si>
  <si>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</si>
  <si>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</si>
  <si>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</si>
  <si>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</si>
  <si>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</si>
  <si>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</si>
  <si>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</si>
  <si>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</si>
  <si>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本市では上下水道の窓口サービスを一本化し、その業務を民間委託することで、人件費の削減や住民サービスの向上を図っています。
　今後、一般会計に依存している経営状態に加えて、施設の老朽化や、慢性的な人口減少、そして令和４年度から矢野竹簡易水道が上水道事業へ編入することが決定していることから、簡易水道事業の規模が縮小していくことが予想されます。今後の状況を正確に把握し、経営状態の改善に向けて努力していく必要があります。</t>
    <rPh sb="1" eb="3">
      <t>ホンシ</t>
    </rPh>
    <rPh sb="5" eb="7">
      <t>ジョウゲ</t>
    </rPh>
    <rPh sb="7" eb="9">
      <t>スイドウ</t>
    </rPh>
    <rPh sb="10" eb="12">
      <t>マドグチ</t>
    </rPh>
    <rPh sb="17" eb="20">
      <t>イッポンカ</t>
    </rPh>
    <rPh sb="24" eb="26">
      <t>ギョウム</t>
    </rPh>
    <rPh sb="27" eb="29">
      <t>ミンカン</t>
    </rPh>
    <rPh sb="29" eb="31">
      <t>イタク</t>
    </rPh>
    <rPh sb="37" eb="40">
      <t>ジンケンヒ</t>
    </rPh>
    <rPh sb="41" eb="43">
      <t>サクゲン</t>
    </rPh>
    <rPh sb="44" eb="46">
      <t>ジュウミン</t>
    </rPh>
    <rPh sb="51" eb="53">
      <t>コウジョウ</t>
    </rPh>
    <rPh sb="54" eb="55">
      <t>ハカ</t>
    </rPh>
    <rPh sb="63" eb="65">
      <t>コンゴ</t>
    </rPh>
    <rPh sb="66" eb="68">
      <t>イッパン</t>
    </rPh>
    <rPh sb="68" eb="70">
      <t>カイケイ</t>
    </rPh>
    <rPh sb="71" eb="73">
      <t>イゾン</t>
    </rPh>
    <rPh sb="77" eb="79">
      <t>ケイエイ</t>
    </rPh>
    <rPh sb="79" eb="81">
      <t>ジョウタイ</t>
    </rPh>
    <rPh sb="82" eb="83">
      <t>クワ</t>
    </rPh>
    <rPh sb="86" eb="88">
      <t>シセツ</t>
    </rPh>
    <rPh sb="89" eb="92">
      <t>ロウキュウカ</t>
    </rPh>
    <rPh sb="113" eb="115">
      <t>ヤノ</t>
    </rPh>
    <rPh sb="115" eb="116">
      <t>タケ</t>
    </rPh>
    <rPh sb="171" eb="173">
      <t>コンゴ</t>
    </rPh>
    <rPh sb="174" eb="176">
      <t>ジョウキョウ</t>
    </rPh>
    <rPh sb="177" eb="179">
      <t>セイカク</t>
    </rPh>
    <rPh sb="180" eb="182">
      <t>ハアク</t>
    </rPh>
    <rPh sb="184" eb="186">
      <t>ケイエイ</t>
    </rPh>
    <rPh sb="186" eb="188">
      <t>ジョウタイ</t>
    </rPh>
    <rPh sb="189" eb="191">
      <t>カイゼン</t>
    </rPh>
    <rPh sb="192" eb="193">
      <t>ム</t>
    </rPh>
    <rPh sb="195" eb="197">
      <t>ドリョク</t>
    </rPh>
    <rPh sb="201" eb="203">
      <t>ヒツヨウ</t>
    </rPh>
    <phoneticPr fontId="4"/>
  </si>
  <si>
    <t>　簡易水道事業は、一般会計からの繰入金に依存している状態が続いています。赤字経営を繰入金で補っているため、収益的収支が１００％となっています。料金回収率や給水原価を見ても類似団体と比べ低い水準となっており、経営状態は厳しいものになっています。また、企業債の借入は行っておりません。</t>
    <rPh sb="1" eb="3">
      <t>カンイ</t>
    </rPh>
    <rPh sb="3" eb="5">
      <t>スイドウ</t>
    </rPh>
    <rPh sb="5" eb="7">
      <t>ジギョウ</t>
    </rPh>
    <rPh sb="9" eb="11">
      <t>イッパン</t>
    </rPh>
    <rPh sb="11" eb="13">
      <t>カイケイ</t>
    </rPh>
    <rPh sb="16" eb="18">
      <t>クリイレ</t>
    </rPh>
    <rPh sb="18" eb="19">
      <t>キン</t>
    </rPh>
    <rPh sb="20" eb="22">
      <t>イゾン</t>
    </rPh>
    <rPh sb="26" eb="28">
      <t>ジョウタイ</t>
    </rPh>
    <rPh sb="29" eb="30">
      <t>ツヅ</t>
    </rPh>
    <rPh sb="36" eb="38">
      <t>アカジ</t>
    </rPh>
    <rPh sb="38" eb="40">
      <t>ケイエイ</t>
    </rPh>
    <rPh sb="41" eb="43">
      <t>クリイレ</t>
    </rPh>
    <rPh sb="43" eb="44">
      <t>キン</t>
    </rPh>
    <rPh sb="53" eb="56">
      <t>シュウエキテキ</t>
    </rPh>
    <rPh sb="56" eb="58">
      <t>シュウシ</t>
    </rPh>
    <rPh sb="71" eb="73">
      <t>リョウキン</t>
    </rPh>
    <rPh sb="73" eb="75">
      <t>カイシュウ</t>
    </rPh>
    <rPh sb="75" eb="76">
      <t>リツ</t>
    </rPh>
    <rPh sb="77" eb="79">
      <t>キュウスイ</t>
    </rPh>
    <rPh sb="79" eb="81">
      <t>ゲンカ</t>
    </rPh>
    <rPh sb="82" eb="83">
      <t>ミ</t>
    </rPh>
    <rPh sb="85" eb="87">
      <t>ルイジ</t>
    </rPh>
    <rPh sb="87" eb="89">
      <t>ダンタイ</t>
    </rPh>
    <rPh sb="90" eb="91">
      <t>クラ</t>
    </rPh>
    <rPh sb="92" eb="93">
      <t>ヒク</t>
    </rPh>
    <rPh sb="94" eb="96">
      <t>スイジュン</t>
    </rPh>
    <rPh sb="103" eb="105">
      <t>ケイエイ</t>
    </rPh>
    <rPh sb="105" eb="107">
      <t>ジョウタイ</t>
    </rPh>
    <rPh sb="108" eb="109">
      <t>キビ</t>
    </rPh>
    <rPh sb="124" eb="126">
      <t>キギョウ</t>
    </rPh>
    <rPh sb="126" eb="127">
      <t>サイ</t>
    </rPh>
    <rPh sb="128" eb="130">
      <t>カリイレ</t>
    </rPh>
    <rPh sb="131" eb="132">
      <t>オコナ</t>
    </rPh>
    <phoneticPr fontId="4"/>
  </si>
  <si>
    <t>　本市において６箇所設置している簡易水道事業のうち、寺内簡易水道については平成２９～３０年度にて水道管の更新工事を行いましたが、他事業については、水道管や施設の老朽化が進んでいることは明白であるため、計画的に更新工事を進めていく必要があります。</t>
    <rPh sb="8" eb="10">
      <t>カショ</t>
    </rPh>
    <rPh sb="10" eb="12">
      <t>セッチ</t>
    </rPh>
    <rPh sb="16" eb="18">
      <t>カンイ</t>
    </rPh>
    <rPh sb="18" eb="20">
      <t>スイドウ</t>
    </rPh>
    <rPh sb="20" eb="22">
      <t>ジギョウ</t>
    </rPh>
    <rPh sb="26" eb="28">
      <t>テラウチ</t>
    </rPh>
    <rPh sb="28" eb="30">
      <t>カンイ</t>
    </rPh>
    <rPh sb="30" eb="32">
      <t>スイドウ</t>
    </rPh>
    <rPh sb="37" eb="39">
      <t>ヘイセイ</t>
    </rPh>
    <rPh sb="44" eb="46">
      <t>ネンド</t>
    </rPh>
    <rPh sb="48" eb="51">
      <t>スイドウカン</t>
    </rPh>
    <rPh sb="52" eb="54">
      <t>コウシン</t>
    </rPh>
    <rPh sb="54" eb="56">
      <t>コウジ</t>
    </rPh>
    <rPh sb="57" eb="58">
      <t>オコナ</t>
    </rPh>
    <rPh sb="64" eb="65">
      <t>ホカ</t>
    </rPh>
    <rPh sb="65" eb="67">
      <t>ジギョウ</t>
    </rPh>
    <rPh sb="73" eb="76">
      <t>スイドウカン</t>
    </rPh>
    <rPh sb="77" eb="79">
      <t>シセツ</t>
    </rPh>
    <rPh sb="80" eb="83">
      <t>ロウキュウカ</t>
    </rPh>
    <rPh sb="84" eb="85">
      <t>スス</t>
    </rPh>
    <rPh sb="92" eb="94">
      <t>メイハク</t>
    </rPh>
    <rPh sb="100" eb="103">
      <t>ケイカクテキ</t>
    </rPh>
    <rPh sb="104" eb="106">
      <t>コウシン</t>
    </rPh>
    <rPh sb="106" eb="108">
      <t>コウジ</t>
    </rPh>
    <rPh sb="109" eb="110">
      <t>スス</t>
    </rPh>
    <rPh sb="114" eb="1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</si>
</sst>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16.89</c:v>
                </c:pt>
                <c:pt idx="3" formatCode="#,##0.00;&quot;△&quot;#,##0.00;&quot;-&quot;">
                  <c:v>17.440000000000001</c:v>
                </c:pt>
                <c:pt idx="4">
                  <c:v>0</c:v>
                </c:pt>
              </c:numCache>
            </c:numRef>
          </c:val>
          <c:extLst>
            <c:ext xmlns:c16="http://schemas.microsoft.com/office/drawing/2014/chart" uri="{C3380CC4-5D6E-409C-BE32-E72D297353CC}">
              <c16:uniqueId val="{00000000-0F26-4F8E-9028-371B6B3817B2}"/>
            </c:ext>
          </c:extLst>
        </c:ser>
        <c:dLbls>
          <c:showLegendKey val="0"/>
          <c:showVal val="0"/>
          <c:showCatName val="0"/>
          <c:showSerName val="0"/>
          <c:showPercent val="0"/>
          <c:showBubbleSize val="0"/>
        </c:dLbls>
        <c:gapWidth val="150"/>
        <c:axId val="397537400"/>
        <c:axId val="39753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0F26-4F8E-9028-371B6B3817B2}"/>
            </c:ext>
          </c:extLst>
        </c:ser>
        <c:dLbls>
          <c:showLegendKey val="0"/>
          <c:showVal val="0"/>
          <c:showCatName val="0"/>
          <c:showSerName val="0"/>
          <c:showPercent val="0"/>
          <c:showBubbleSize val="0"/>
        </c:dLbls>
        <c:marker val="1"/>
        <c:smooth val="0"/>
        <c:axId val="397537400"/>
        <c:axId val="397537784"/>
      </c:lineChart>
      <c:dateAx>
        <c:axId val="397537400"/>
        <c:scaling>
          <c:orientation val="minMax"/>
        </c:scaling>
        <c:delete val="1"/>
        <c:axPos val="b"/>
        <c:numFmt formatCode="&quot;H&quot;yy" sourceLinked="1"/>
        <c:majorTickMark val="none"/>
        <c:minorTickMark val="none"/>
        <c:tickLblPos val="none"/>
        <c:crossAx val="397537784"/>
        <c:crosses val="autoZero"/>
        <c:auto val="1"/>
        <c:lblOffset val="100"/>
        <c:baseTimeUnit val="years"/>
      </c:dateAx>
      <c:valAx>
        <c:axId val="39753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53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82.55</c:v>
                </c:pt>
                <c:pt idx="1">
                  <c:v>86.6</c:v>
                </c:pt>
                <c:pt idx="2">
                  <c:v>71.98</c:v>
                </c:pt>
                <c:pt idx="3">
                  <c:v>71.099999999999994</c:v>
                </c:pt>
                <c:pt idx="4">
                  <c:v>58.03</c:v>
                </c:pt>
              </c:numCache>
            </c:numRef>
          </c:val>
          <c:extLst>
            <c:ext xmlns:c16="http://schemas.microsoft.com/office/drawing/2014/chart" uri="{C3380CC4-5D6E-409C-BE32-E72D297353CC}">
              <c16:uniqueId val="{00000000-57E1-4EB6-83FE-60D2CA9E4CB7}"/>
            </c:ext>
          </c:extLst>
        </c:ser>
        <c:dLbls>
          <c:showLegendKey val="0"/>
          <c:showVal val="0"/>
          <c:showCatName val="0"/>
          <c:showSerName val="0"/>
          <c:showPercent val="0"/>
          <c:showBubbleSize val="0"/>
        </c:dLbls>
        <c:gapWidth val="150"/>
        <c:axId val="398540776"/>
        <c:axId val="39853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57E1-4EB6-83FE-60D2CA9E4CB7}"/>
            </c:ext>
          </c:extLst>
        </c:ser>
        <c:dLbls>
          <c:showLegendKey val="0"/>
          <c:showVal val="0"/>
          <c:showCatName val="0"/>
          <c:showSerName val="0"/>
          <c:showPercent val="0"/>
          <c:showBubbleSize val="0"/>
        </c:dLbls>
        <c:marker val="1"/>
        <c:smooth val="0"/>
        <c:axId val="398540776"/>
        <c:axId val="398538816"/>
      </c:lineChart>
      <c:dateAx>
        <c:axId val="398540776"/>
        <c:scaling>
          <c:orientation val="minMax"/>
        </c:scaling>
        <c:delete val="1"/>
        <c:axPos val="b"/>
        <c:numFmt formatCode="&quot;H&quot;yy" sourceLinked="1"/>
        <c:majorTickMark val="none"/>
        <c:minorTickMark val="none"/>
        <c:tickLblPos val="none"/>
        <c:crossAx val="398538816"/>
        <c:crosses val="autoZero"/>
        <c:auto val="1"/>
        <c:lblOffset val="100"/>
        <c:baseTimeUnit val="years"/>
      </c:dateAx>
      <c:valAx>
        <c:axId val="3985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4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c:v>
                </c:pt>
                <c:pt idx="1">
                  <c:v>90</c:v>
                </c:pt>
                <c:pt idx="2">
                  <c:v>90</c:v>
                </c:pt>
                <c:pt idx="3">
                  <c:v>90</c:v>
                </c:pt>
                <c:pt idx="4">
                  <c:v>90</c:v>
                </c:pt>
              </c:numCache>
            </c:numRef>
          </c:val>
          <c:extLst>
            <c:ext xmlns:c16="http://schemas.microsoft.com/office/drawing/2014/chart" uri="{C3380CC4-5D6E-409C-BE32-E72D297353CC}">
              <c16:uniqueId val="{00000000-B61A-4F4A-A227-32BB53032D94}"/>
            </c:ext>
          </c:extLst>
        </c:ser>
        <c:dLbls>
          <c:showLegendKey val="0"/>
          <c:showVal val="0"/>
          <c:showCatName val="0"/>
          <c:showSerName val="0"/>
          <c:showPercent val="0"/>
          <c:showBubbleSize val="0"/>
        </c:dLbls>
        <c:gapWidth val="150"/>
        <c:axId val="398541560"/>
        <c:axId val="3985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B61A-4F4A-A227-32BB53032D94}"/>
            </c:ext>
          </c:extLst>
        </c:ser>
        <c:dLbls>
          <c:showLegendKey val="0"/>
          <c:showVal val="0"/>
          <c:showCatName val="0"/>
          <c:showSerName val="0"/>
          <c:showPercent val="0"/>
          <c:showBubbleSize val="0"/>
        </c:dLbls>
        <c:marker val="1"/>
        <c:smooth val="0"/>
        <c:axId val="398541560"/>
        <c:axId val="398541952"/>
      </c:lineChart>
      <c:dateAx>
        <c:axId val="398541560"/>
        <c:scaling>
          <c:orientation val="minMax"/>
        </c:scaling>
        <c:delete val="1"/>
        <c:axPos val="b"/>
        <c:numFmt formatCode="&quot;H&quot;yy" sourceLinked="1"/>
        <c:majorTickMark val="none"/>
        <c:minorTickMark val="none"/>
        <c:tickLblPos val="none"/>
        <c:crossAx val="398541952"/>
        <c:crosses val="autoZero"/>
        <c:auto val="1"/>
        <c:lblOffset val="100"/>
        <c:baseTimeUnit val="years"/>
      </c:dateAx>
      <c:valAx>
        <c:axId val="3985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4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2B6-43F9-A56F-E39A2C74E397}"/>
            </c:ext>
          </c:extLst>
        </c:ser>
        <c:dLbls>
          <c:showLegendKey val="0"/>
          <c:showVal val="0"/>
          <c:showCatName val="0"/>
          <c:showSerName val="0"/>
          <c:showPercent val="0"/>
          <c:showBubbleSize val="0"/>
        </c:dLbls>
        <c:gapWidth val="150"/>
        <c:axId val="188711952"/>
        <c:axId val="18871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12B6-43F9-A56F-E39A2C74E397}"/>
            </c:ext>
          </c:extLst>
        </c:ser>
        <c:dLbls>
          <c:showLegendKey val="0"/>
          <c:showVal val="0"/>
          <c:showCatName val="0"/>
          <c:showSerName val="0"/>
          <c:showPercent val="0"/>
          <c:showBubbleSize val="0"/>
        </c:dLbls>
        <c:marker val="1"/>
        <c:smooth val="0"/>
        <c:axId val="188711952"/>
        <c:axId val="188712344"/>
      </c:lineChart>
      <c:dateAx>
        <c:axId val="188711952"/>
        <c:scaling>
          <c:orientation val="minMax"/>
        </c:scaling>
        <c:delete val="1"/>
        <c:axPos val="b"/>
        <c:numFmt formatCode="&quot;H&quot;yy" sourceLinked="1"/>
        <c:majorTickMark val="none"/>
        <c:minorTickMark val="none"/>
        <c:tickLblPos val="none"/>
        <c:crossAx val="188712344"/>
        <c:crosses val="autoZero"/>
        <c:auto val="1"/>
        <c:lblOffset val="100"/>
        <c:baseTimeUnit val="years"/>
      </c:dateAx>
      <c:valAx>
        <c:axId val="18871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1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57-42F1-A897-346862AB11A4}"/>
            </c:ext>
          </c:extLst>
        </c:ser>
        <c:dLbls>
          <c:showLegendKey val="0"/>
          <c:showVal val="0"/>
          <c:showCatName val="0"/>
          <c:showSerName val="0"/>
          <c:showPercent val="0"/>
          <c:showBubbleSize val="0"/>
        </c:dLbls>
        <c:gapWidth val="150"/>
        <c:axId val="398796288"/>
        <c:axId val="39879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57-42F1-A897-346862AB11A4}"/>
            </c:ext>
          </c:extLst>
        </c:ser>
        <c:dLbls>
          <c:showLegendKey val="0"/>
          <c:showVal val="0"/>
          <c:showCatName val="0"/>
          <c:showSerName val="0"/>
          <c:showPercent val="0"/>
          <c:showBubbleSize val="0"/>
        </c:dLbls>
        <c:marker val="1"/>
        <c:smooth val="0"/>
        <c:axId val="398796288"/>
        <c:axId val="398797464"/>
      </c:lineChart>
      <c:dateAx>
        <c:axId val="398796288"/>
        <c:scaling>
          <c:orientation val="minMax"/>
        </c:scaling>
        <c:delete val="1"/>
        <c:axPos val="b"/>
        <c:numFmt formatCode="&quot;H&quot;yy" sourceLinked="1"/>
        <c:majorTickMark val="none"/>
        <c:minorTickMark val="none"/>
        <c:tickLblPos val="none"/>
        <c:crossAx val="398797464"/>
        <c:crosses val="autoZero"/>
        <c:auto val="1"/>
        <c:lblOffset val="100"/>
        <c:baseTimeUnit val="years"/>
      </c:dateAx>
      <c:valAx>
        <c:axId val="39879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4C-49E3-8491-DC1EB3487EE2}"/>
            </c:ext>
          </c:extLst>
        </c:ser>
        <c:dLbls>
          <c:showLegendKey val="0"/>
          <c:showVal val="0"/>
          <c:showCatName val="0"/>
          <c:showSerName val="0"/>
          <c:showPercent val="0"/>
          <c:showBubbleSize val="0"/>
        </c:dLbls>
        <c:gapWidth val="150"/>
        <c:axId val="398796680"/>
        <c:axId val="39880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4C-49E3-8491-DC1EB3487EE2}"/>
            </c:ext>
          </c:extLst>
        </c:ser>
        <c:dLbls>
          <c:showLegendKey val="0"/>
          <c:showVal val="0"/>
          <c:showCatName val="0"/>
          <c:showSerName val="0"/>
          <c:showPercent val="0"/>
          <c:showBubbleSize val="0"/>
        </c:dLbls>
        <c:marker val="1"/>
        <c:smooth val="0"/>
        <c:axId val="398796680"/>
        <c:axId val="398800600"/>
      </c:lineChart>
      <c:dateAx>
        <c:axId val="398796680"/>
        <c:scaling>
          <c:orientation val="minMax"/>
        </c:scaling>
        <c:delete val="1"/>
        <c:axPos val="b"/>
        <c:numFmt formatCode="&quot;H&quot;yy" sourceLinked="1"/>
        <c:majorTickMark val="none"/>
        <c:minorTickMark val="none"/>
        <c:tickLblPos val="none"/>
        <c:crossAx val="398800600"/>
        <c:crosses val="autoZero"/>
        <c:auto val="1"/>
        <c:lblOffset val="100"/>
        <c:baseTimeUnit val="years"/>
      </c:dateAx>
      <c:valAx>
        <c:axId val="39880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9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81-4B12-A90D-486A58E83780}"/>
            </c:ext>
          </c:extLst>
        </c:ser>
        <c:dLbls>
          <c:showLegendKey val="0"/>
          <c:showVal val="0"/>
          <c:showCatName val="0"/>
          <c:showSerName val="0"/>
          <c:showPercent val="0"/>
          <c:showBubbleSize val="0"/>
        </c:dLbls>
        <c:gapWidth val="150"/>
        <c:axId val="398794720"/>
        <c:axId val="39880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81-4B12-A90D-486A58E83780}"/>
            </c:ext>
          </c:extLst>
        </c:ser>
        <c:dLbls>
          <c:showLegendKey val="0"/>
          <c:showVal val="0"/>
          <c:showCatName val="0"/>
          <c:showSerName val="0"/>
          <c:showPercent val="0"/>
          <c:showBubbleSize val="0"/>
        </c:dLbls>
        <c:marker val="1"/>
        <c:smooth val="0"/>
        <c:axId val="398794720"/>
        <c:axId val="398801384"/>
      </c:lineChart>
      <c:dateAx>
        <c:axId val="398794720"/>
        <c:scaling>
          <c:orientation val="minMax"/>
        </c:scaling>
        <c:delete val="1"/>
        <c:axPos val="b"/>
        <c:numFmt formatCode="&quot;H&quot;yy" sourceLinked="1"/>
        <c:majorTickMark val="none"/>
        <c:minorTickMark val="none"/>
        <c:tickLblPos val="none"/>
        <c:crossAx val="398801384"/>
        <c:crosses val="autoZero"/>
        <c:auto val="1"/>
        <c:lblOffset val="100"/>
        <c:baseTimeUnit val="years"/>
      </c:dateAx>
      <c:valAx>
        <c:axId val="39880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79-4CD6-8A2F-1D9B4B8F5720}"/>
            </c:ext>
          </c:extLst>
        </c:ser>
        <c:dLbls>
          <c:showLegendKey val="0"/>
          <c:showVal val="0"/>
          <c:showCatName val="0"/>
          <c:showSerName val="0"/>
          <c:showPercent val="0"/>
          <c:showBubbleSize val="0"/>
        </c:dLbls>
        <c:gapWidth val="150"/>
        <c:axId val="398799816"/>
        <c:axId val="39880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79-4CD6-8A2F-1D9B4B8F5720}"/>
            </c:ext>
          </c:extLst>
        </c:ser>
        <c:dLbls>
          <c:showLegendKey val="0"/>
          <c:showVal val="0"/>
          <c:showCatName val="0"/>
          <c:showSerName val="0"/>
          <c:showPercent val="0"/>
          <c:showBubbleSize val="0"/>
        </c:dLbls>
        <c:marker val="1"/>
        <c:smooth val="0"/>
        <c:axId val="398799816"/>
        <c:axId val="398802168"/>
      </c:lineChart>
      <c:dateAx>
        <c:axId val="398799816"/>
        <c:scaling>
          <c:orientation val="minMax"/>
        </c:scaling>
        <c:delete val="1"/>
        <c:axPos val="b"/>
        <c:numFmt formatCode="&quot;H&quot;yy" sourceLinked="1"/>
        <c:majorTickMark val="none"/>
        <c:minorTickMark val="none"/>
        <c:tickLblPos val="none"/>
        <c:crossAx val="398802168"/>
        <c:crosses val="autoZero"/>
        <c:auto val="1"/>
        <c:lblOffset val="100"/>
        <c:baseTimeUnit val="years"/>
      </c:dateAx>
      <c:valAx>
        <c:axId val="39880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9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E8-4CD0-910B-EC3717DEAC08}"/>
            </c:ext>
          </c:extLst>
        </c:ser>
        <c:dLbls>
          <c:showLegendKey val="0"/>
          <c:showVal val="0"/>
          <c:showCatName val="0"/>
          <c:showSerName val="0"/>
          <c:showPercent val="0"/>
          <c:showBubbleSize val="0"/>
        </c:dLbls>
        <c:gapWidth val="150"/>
        <c:axId val="398542736"/>
        <c:axId val="39853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80E8-4CD0-910B-EC3717DEAC08}"/>
            </c:ext>
          </c:extLst>
        </c:ser>
        <c:dLbls>
          <c:showLegendKey val="0"/>
          <c:showVal val="0"/>
          <c:showCatName val="0"/>
          <c:showSerName val="0"/>
          <c:showPercent val="0"/>
          <c:showBubbleSize val="0"/>
        </c:dLbls>
        <c:marker val="1"/>
        <c:smooth val="0"/>
        <c:axId val="398542736"/>
        <c:axId val="398536464"/>
      </c:lineChart>
      <c:dateAx>
        <c:axId val="398542736"/>
        <c:scaling>
          <c:orientation val="minMax"/>
        </c:scaling>
        <c:delete val="1"/>
        <c:axPos val="b"/>
        <c:numFmt formatCode="&quot;H&quot;yy" sourceLinked="1"/>
        <c:majorTickMark val="none"/>
        <c:minorTickMark val="none"/>
        <c:tickLblPos val="none"/>
        <c:crossAx val="398536464"/>
        <c:crosses val="autoZero"/>
        <c:auto val="1"/>
        <c:lblOffset val="100"/>
        <c:baseTimeUnit val="years"/>
      </c:dateAx>
      <c:valAx>
        <c:axId val="39853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4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21.8</c:v>
                </c:pt>
                <c:pt idx="1">
                  <c:v>19.07</c:v>
                </c:pt>
                <c:pt idx="2">
                  <c:v>38.46</c:v>
                </c:pt>
                <c:pt idx="3">
                  <c:v>43.56</c:v>
                </c:pt>
                <c:pt idx="4">
                  <c:v>27.99</c:v>
                </c:pt>
              </c:numCache>
            </c:numRef>
          </c:val>
          <c:extLst>
            <c:ext xmlns:c16="http://schemas.microsoft.com/office/drawing/2014/chart" uri="{C3380CC4-5D6E-409C-BE32-E72D297353CC}">
              <c16:uniqueId val="{00000000-8EA6-4CC1-9E76-99FE2DB703CD}"/>
            </c:ext>
          </c:extLst>
        </c:ser>
        <c:dLbls>
          <c:showLegendKey val="0"/>
          <c:showVal val="0"/>
          <c:showCatName val="0"/>
          <c:showSerName val="0"/>
          <c:showPercent val="0"/>
          <c:showBubbleSize val="0"/>
        </c:dLbls>
        <c:gapWidth val="150"/>
        <c:axId val="398543520"/>
        <c:axId val="39853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8EA6-4CC1-9E76-99FE2DB703CD}"/>
            </c:ext>
          </c:extLst>
        </c:ser>
        <c:dLbls>
          <c:showLegendKey val="0"/>
          <c:showVal val="0"/>
          <c:showCatName val="0"/>
          <c:showSerName val="0"/>
          <c:showPercent val="0"/>
          <c:showBubbleSize val="0"/>
        </c:dLbls>
        <c:marker val="1"/>
        <c:smooth val="0"/>
        <c:axId val="398543520"/>
        <c:axId val="398536072"/>
      </c:lineChart>
      <c:dateAx>
        <c:axId val="398543520"/>
        <c:scaling>
          <c:orientation val="minMax"/>
        </c:scaling>
        <c:delete val="1"/>
        <c:axPos val="b"/>
        <c:numFmt formatCode="&quot;H&quot;yy" sourceLinked="1"/>
        <c:majorTickMark val="none"/>
        <c:minorTickMark val="none"/>
        <c:tickLblPos val="none"/>
        <c:crossAx val="398536072"/>
        <c:crosses val="autoZero"/>
        <c:auto val="1"/>
        <c:lblOffset val="100"/>
        <c:baseTimeUnit val="years"/>
      </c:dateAx>
      <c:valAx>
        <c:axId val="39853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184.93</c:v>
                </c:pt>
                <c:pt idx="1">
                  <c:v>194.09</c:v>
                </c:pt>
                <c:pt idx="2">
                  <c:v>132.03</c:v>
                </c:pt>
                <c:pt idx="3">
                  <c:v>112.51</c:v>
                </c:pt>
                <c:pt idx="4">
                  <c:v>213.24</c:v>
                </c:pt>
              </c:numCache>
            </c:numRef>
          </c:val>
          <c:extLst>
            <c:ext xmlns:c16="http://schemas.microsoft.com/office/drawing/2014/chart" uri="{C3380CC4-5D6E-409C-BE32-E72D297353CC}">
              <c16:uniqueId val="{00000000-34EB-4F71-B911-18147452667D}"/>
            </c:ext>
          </c:extLst>
        </c:ser>
        <c:dLbls>
          <c:showLegendKey val="0"/>
          <c:showVal val="0"/>
          <c:showCatName val="0"/>
          <c:showSerName val="0"/>
          <c:showPercent val="0"/>
          <c:showBubbleSize val="0"/>
        </c:dLbls>
        <c:gapWidth val="150"/>
        <c:axId val="398539992"/>
        <c:axId val="39853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34EB-4F71-B911-18147452667D}"/>
            </c:ext>
          </c:extLst>
        </c:ser>
        <c:dLbls>
          <c:showLegendKey val="0"/>
          <c:showVal val="0"/>
          <c:showCatName val="0"/>
          <c:showSerName val="0"/>
          <c:showPercent val="0"/>
          <c:showBubbleSize val="0"/>
        </c:dLbls>
        <c:marker val="1"/>
        <c:smooth val="0"/>
        <c:axId val="398539992"/>
        <c:axId val="398538424"/>
      </c:lineChart>
      <c:dateAx>
        <c:axId val="398539992"/>
        <c:scaling>
          <c:orientation val="minMax"/>
        </c:scaling>
        <c:delete val="1"/>
        <c:axPos val="b"/>
        <c:numFmt formatCode="&quot;H&quot;yy" sourceLinked="1"/>
        <c:majorTickMark val="none"/>
        <c:minorTickMark val="none"/>
        <c:tickLblPos val="none"/>
        <c:crossAx val="398538424"/>
        <c:crosses val="autoZero"/>
        <c:auto val="1"/>
        <c:lblOffset val="100"/>
        <c:baseTimeUnit val="years"/>
      </c:dateAx>
      <c:valAx>
        <c:axId val="39853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3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福岡県　朝倉市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52824</v>
      </c>
      <c r="AM8" s="51"/>
      <c r="AN8" s="51"/>
      <c r="AO8" s="51"/>
      <c r="AP8" s="51"/>
      <c r="AQ8" s="51"/>
      <c r="AR8" s="51"/>
      <c r="AS8" s="51"/>
      <c r="AT8" s="47">
        <f>データ!$S$6</f>
        <v>246.71</v>
      </c>
      <c r="AU8" s="47"/>
      <c r="AV8" s="47"/>
      <c r="AW8" s="47"/>
      <c r="AX8" s="47"/>
      <c r="AY8" s="47"/>
      <c r="AZ8" s="47"/>
      <c r="BA8" s="47"/>
      <c r="BB8" s="47">
        <f>データ!$T$6</f>
        <v>214.11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0.38</v>
      </c>
      <c r="Q10" s="47"/>
      <c r="R10" s="47"/>
      <c r="S10" s="47"/>
      <c r="T10" s="47"/>
      <c r="U10" s="47"/>
      <c r="V10" s="47"/>
      <c r="W10" s="51">
        <f>データ!$Q$6</f>
        <v>1925</v>
      </c>
      <c r="X10" s="51"/>
      <c r="Y10" s="51"/>
      <c r="Z10" s="51"/>
      <c r="AA10" s="51"/>
      <c r="AB10" s="51"/>
      <c r="AC10" s="51"/>
      <c r="AD10" s="2"/>
      <c r="AE10" s="2"/>
      <c r="AF10" s="2"/>
      <c r="AG10" s="2"/>
      <c r="AH10" s="2"/>
      <c r="AI10" s="2"/>
      <c r="AJ10" s="2"/>
      <c r="AK10" s="2"/>
      <c r="AL10" s="51">
        <f>データ!$U$6</f>
        <v>197</v>
      </c>
      <c r="AM10" s="51"/>
      <c r="AN10" s="51"/>
      <c r="AO10" s="51"/>
      <c r="AP10" s="51"/>
      <c r="AQ10" s="51"/>
      <c r="AR10" s="51"/>
      <c r="AS10" s="51"/>
      <c r="AT10" s="47">
        <f>データ!$V$6</f>
        <v>0.21</v>
      </c>
      <c r="AU10" s="47"/>
      <c r="AV10" s="47"/>
      <c r="AW10" s="47"/>
      <c r="AX10" s="47"/>
      <c r="AY10" s="47"/>
      <c r="AZ10" s="47"/>
      <c r="BA10" s="47"/>
      <c r="BB10" s="47">
        <f>データ!$W$6</f>
        <v>938.1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xBB7JpWZnCbp+xf6uoNjVIVE7q9oG18hvfYcOA9FPU1C0bVZEZmmjoChXH0dprLLFf6HCuAStrxqk+ucFXUy1w==" saltValue="I5hZNlK+GYztzWF33rMts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402281</v>
      </c>
      <c r="D6" s="34">
        <f t="shared" si="3"/>
        <v>47</v>
      </c>
      <c r="E6" s="34">
        <f t="shared" si="3"/>
        <v>1</v>
      </c>
      <c r="F6" s="34">
        <f t="shared" si="3"/>
        <v>0</v>
      </c>
      <c r="G6" s="34">
        <f t="shared" si="3"/>
        <v>0</v>
      </c>
      <c r="H6" s="34" t="str">
        <f t="shared" si="3"/>
        <v>福岡県　朝倉市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0.38</v>
      </c>
      <c r="Q6" s="35">
        <f t="shared" si="3"/>
        <v>1925</v>
      </c>
      <c r="R6" s="35">
        <f t="shared" si="3"/>
        <v>52824</v>
      </c>
      <c r="S6" s="35">
        <f t="shared" si="3"/>
        <v>246.71</v>
      </c>
      <c r="T6" s="35">
        <f t="shared" si="3"/>
        <v>214.11</v>
      </c>
      <c r="U6" s="35">
        <f t="shared" si="3"/>
        <v>197</v>
      </c>
      <c r="V6" s="35">
        <f t="shared" si="3"/>
        <v>0.21</v>
      </c>
      <c r="W6" s="35">
        <f t="shared" si="3"/>
        <v>938.1</v>
      </c>
      <c r="X6" s="36">
        <f>IF(X7="",NA(),X7)</f>
        <v>100</v>
      </c>
      <c r="Y6" s="36">
        <f t="shared" ref="Y6:AG6" si="4">IF(Y7="",NA(),Y7)</f>
        <v>100</v>
      </c>
      <c r="Z6" s="36">
        <f t="shared" si="4"/>
        <v>100</v>
      </c>
      <c r="AA6" s="36">
        <f t="shared" si="4"/>
        <v>100</v>
      </c>
      <c r="AB6" s="36">
        <f t="shared" si="4"/>
        <v>100</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1510.14</v>
      </c>
      <c r="BK6" s="36">
        <f t="shared" si="7"/>
        <v>1595.62</v>
      </c>
      <c r="BL6" s="36">
        <f t="shared" si="7"/>
        <v>1302.33</v>
      </c>
      <c r="BM6" s="36">
        <f t="shared" si="7"/>
        <v>1274.21</v>
      </c>
      <c r="BN6" s="36">
        <f t="shared" si="7"/>
        <v>1183.92</v>
      </c>
      <c r="BO6" s="35" t="str">
        <f>IF(BO7="","",IF(BO7="-","【-】","【"&amp;SUBSTITUTE(TEXT(BO7,"#,##0.00"),"-","△")&amp;"】"))</f>
        <v>【1,084.05】</v>
      </c>
      <c r="BP6" s="36">
        <f>IF(BP7="",NA(),BP7)</f>
        <v>21.8</v>
      </c>
      <c r="BQ6" s="36">
        <f t="shared" ref="BQ6:BY6" si="8">IF(BQ7="",NA(),BQ7)</f>
        <v>19.07</v>
      </c>
      <c r="BR6" s="36">
        <f t="shared" si="8"/>
        <v>38.46</v>
      </c>
      <c r="BS6" s="36">
        <f t="shared" si="8"/>
        <v>43.56</v>
      </c>
      <c r="BT6" s="36">
        <f t="shared" si="8"/>
        <v>27.99</v>
      </c>
      <c r="BU6" s="36">
        <f t="shared" si="8"/>
        <v>22.67</v>
      </c>
      <c r="BV6" s="36">
        <f t="shared" si="8"/>
        <v>37.92</v>
      </c>
      <c r="BW6" s="36">
        <f t="shared" si="8"/>
        <v>40.89</v>
      </c>
      <c r="BX6" s="36">
        <f t="shared" si="8"/>
        <v>41.25</v>
      </c>
      <c r="BY6" s="36">
        <f t="shared" si="8"/>
        <v>42.5</v>
      </c>
      <c r="BZ6" s="35" t="str">
        <f>IF(BZ7="","",IF(BZ7="-","【-】","【"&amp;SUBSTITUTE(TEXT(BZ7,"#,##0.00"),"-","△")&amp;"】"))</f>
        <v>【53.46】</v>
      </c>
      <c r="CA6" s="36">
        <f>IF(CA7="",NA(),CA7)</f>
        <v>184.93</v>
      </c>
      <c r="CB6" s="36">
        <f t="shared" ref="CB6:CJ6" si="9">IF(CB7="",NA(),CB7)</f>
        <v>194.09</v>
      </c>
      <c r="CC6" s="36">
        <f t="shared" si="9"/>
        <v>132.03</v>
      </c>
      <c r="CD6" s="36">
        <f t="shared" si="9"/>
        <v>112.51</v>
      </c>
      <c r="CE6" s="36">
        <f t="shared" si="9"/>
        <v>213.24</v>
      </c>
      <c r="CF6" s="36">
        <f t="shared" si="9"/>
        <v>789.62</v>
      </c>
      <c r="CG6" s="36">
        <f t="shared" si="9"/>
        <v>423.18</v>
      </c>
      <c r="CH6" s="36">
        <f t="shared" si="9"/>
        <v>383.2</v>
      </c>
      <c r="CI6" s="36">
        <f t="shared" si="9"/>
        <v>383.25</v>
      </c>
      <c r="CJ6" s="36">
        <f t="shared" si="9"/>
        <v>377.72</v>
      </c>
      <c r="CK6" s="35" t="str">
        <f>IF(CK7="","",IF(CK7="-","【-】","【"&amp;SUBSTITUTE(TEXT(CK7,"#,##0.00"),"-","△")&amp;"】"))</f>
        <v>【300.47】</v>
      </c>
      <c r="CL6" s="36">
        <f>IF(CL7="",NA(),CL7)</f>
        <v>82.55</v>
      </c>
      <c r="CM6" s="36">
        <f t="shared" ref="CM6:CU6" si="10">IF(CM7="",NA(),CM7)</f>
        <v>86.6</v>
      </c>
      <c r="CN6" s="36">
        <f t="shared" si="10"/>
        <v>71.98</v>
      </c>
      <c r="CO6" s="36">
        <f t="shared" si="10"/>
        <v>71.099999999999994</v>
      </c>
      <c r="CP6" s="36">
        <f t="shared" si="10"/>
        <v>58.03</v>
      </c>
      <c r="CQ6" s="36">
        <f t="shared" si="10"/>
        <v>48.7</v>
      </c>
      <c r="CR6" s="36">
        <f t="shared" si="10"/>
        <v>46.9</v>
      </c>
      <c r="CS6" s="36">
        <f t="shared" si="10"/>
        <v>47.95</v>
      </c>
      <c r="CT6" s="36">
        <f t="shared" si="10"/>
        <v>48.26</v>
      </c>
      <c r="CU6" s="36">
        <f t="shared" si="10"/>
        <v>48.01</v>
      </c>
      <c r="CV6" s="35" t="str">
        <f>IF(CV7="","",IF(CV7="-","【-】","【"&amp;SUBSTITUTE(TEXT(CV7,"#,##0.00"),"-","△")&amp;"】"))</f>
        <v>【54.90】</v>
      </c>
      <c r="CW6" s="36">
        <f>IF(CW7="",NA(),CW7)</f>
        <v>90</v>
      </c>
      <c r="CX6" s="36">
        <f t="shared" ref="CX6:DF6" si="11">IF(CX7="",NA(),CX7)</f>
        <v>90</v>
      </c>
      <c r="CY6" s="36">
        <f t="shared" si="11"/>
        <v>90</v>
      </c>
      <c r="CZ6" s="36">
        <f t="shared" si="11"/>
        <v>90</v>
      </c>
      <c r="DA6" s="36">
        <f t="shared" si="11"/>
        <v>90</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16.89</v>
      </c>
      <c r="EG6" s="36">
        <f t="shared" si="14"/>
        <v>17.440000000000001</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402281</v>
      </c>
      <c r="D7" s="38">
        <v>47</v>
      </c>
      <c r="E7" s="38">
        <v>1</v>
      </c>
      <c r="F7" s="38">
        <v>0</v>
      </c>
      <c r="G7" s="38">
        <v>0</v>
      </c>
      <c r="H7" s="38" t="s">
        <v>95</v>
      </c>
      <c r="I7" s="38" t="s">
        <v>96</v>
      </c>
      <c r="J7" s="38" t="s">
        <v>97</v>
      </c>
      <c r="K7" s="38" t="s">
        <v>98</v>
      </c>
      <c r="L7" s="38" t="s">
        <v>99</v>
      </c>
      <c r="M7" s="38" t="s">
        <v>100</v>
      </c>
      <c r="N7" s="39" t="s">
        <v>101</v>
      </c>
      <c r="O7" s="39" t="s">
        <v>102</v>
      </c>
      <c r="P7" s="39">
        <v>0.38</v>
      </c>
      <c r="Q7" s="39">
        <v>1925</v>
      </c>
      <c r="R7" s="39">
        <v>52824</v>
      </c>
      <c r="S7" s="39">
        <v>246.71</v>
      </c>
      <c r="T7" s="39">
        <v>214.11</v>
      </c>
      <c r="U7" s="39">
        <v>197</v>
      </c>
      <c r="V7" s="39">
        <v>0.21</v>
      </c>
      <c r="W7" s="39">
        <v>938.1</v>
      </c>
      <c r="X7" s="39">
        <v>100</v>
      </c>
      <c r="Y7" s="39">
        <v>100</v>
      </c>
      <c r="Z7" s="39">
        <v>100</v>
      </c>
      <c r="AA7" s="39">
        <v>100</v>
      </c>
      <c r="AB7" s="39">
        <v>100</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1510.14</v>
      </c>
      <c r="BK7" s="39">
        <v>1595.62</v>
      </c>
      <c r="BL7" s="39">
        <v>1302.33</v>
      </c>
      <c r="BM7" s="39">
        <v>1274.21</v>
      </c>
      <c r="BN7" s="39">
        <v>1183.92</v>
      </c>
      <c r="BO7" s="39">
        <v>1084.05</v>
      </c>
      <c r="BP7" s="39">
        <v>21.8</v>
      </c>
      <c r="BQ7" s="39">
        <v>19.07</v>
      </c>
      <c r="BR7" s="39">
        <v>38.46</v>
      </c>
      <c r="BS7" s="39">
        <v>43.56</v>
      </c>
      <c r="BT7" s="39">
        <v>27.99</v>
      </c>
      <c r="BU7" s="39">
        <v>22.67</v>
      </c>
      <c r="BV7" s="39">
        <v>37.92</v>
      </c>
      <c r="BW7" s="39">
        <v>40.89</v>
      </c>
      <c r="BX7" s="39">
        <v>41.25</v>
      </c>
      <c r="BY7" s="39">
        <v>42.5</v>
      </c>
      <c r="BZ7" s="39">
        <v>53.46</v>
      </c>
      <c r="CA7" s="39">
        <v>184.93</v>
      </c>
      <c r="CB7" s="39">
        <v>194.09</v>
      </c>
      <c r="CC7" s="39">
        <v>132.03</v>
      </c>
      <c r="CD7" s="39">
        <v>112.51</v>
      </c>
      <c r="CE7" s="39">
        <v>213.24</v>
      </c>
      <c r="CF7" s="39">
        <v>789.62</v>
      </c>
      <c r="CG7" s="39">
        <v>423.18</v>
      </c>
      <c r="CH7" s="39">
        <v>383.2</v>
      </c>
      <c r="CI7" s="39">
        <v>383.25</v>
      </c>
      <c r="CJ7" s="39">
        <v>377.72</v>
      </c>
      <c r="CK7" s="39">
        <v>300.47000000000003</v>
      </c>
      <c r="CL7" s="39">
        <v>82.55</v>
      </c>
      <c r="CM7" s="39">
        <v>86.6</v>
      </c>
      <c r="CN7" s="39">
        <v>71.98</v>
      </c>
      <c r="CO7" s="39">
        <v>71.099999999999994</v>
      </c>
      <c r="CP7" s="39">
        <v>58.03</v>
      </c>
      <c r="CQ7" s="39">
        <v>48.7</v>
      </c>
      <c r="CR7" s="39">
        <v>46.9</v>
      </c>
      <c r="CS7" s="39">
        <v>47.95</v>
      </c>
      <c r="CT7" s="39">
        <v>48.26</v>
      </c>
      <c r="CU7" s="39">
        <v>48.01</v>
      </c>
      <c r="CV7" s="39">
        <v>54.9</v>
      </c>
      <c r="CW7" s="39">
        <v>90</v>
      </c>
      <c r="CX7" s="39">
        <v>90</v>
      </c>
      <c r="CY7" s="39">
        <v>90</v>
      </c>
      <c r="CZ7" s="39">
        <v>90</v>
      </c>
      <c r="DA7" s="39">
        <v>90</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16.89</v>
      </c>
      <c r="EG7" s="39">
        <v>17.440000000000001</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111</v>
      </c>
      <c r="D13" t="s">
        <v>110</v>
      </c>
      <c r="E13" t="s">
        <v>110</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信國 剛</cp:lastModifiedBy>
  <dcterms:created xsi:type="dcterms:W3CDTF">2020-12-04T02:22:28Z</dcterms:created>
  <dcterms:modified xsi:type="dcterms:W3CDTF">2021-01-22T00:29:11Z</dcterms:modified>
  <cp:category/>
</cp:coreProperties>
</file>