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20370" yWindow="-120" windowWidth="18510" windowHeight="15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AM37"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<sst xmlns="http://schemas.openxmlformats.org/spreadsheetml/2006/main" count="1119" uniqueCount="584">
  <si>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</si>
  <si>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</si>
  <si>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</si>
  <si>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</si>
  <si>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</si>
  <si>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</si>
  <si>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</si>
  <si>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</si>
  <si>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</si>
  <si>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</si>
  <si>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</si>
  <si>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</si>
  <si>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</si>
  <si>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</si>
  <si>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</si>
  <si>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</si>
  <si>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</si>
  <si>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</si>
  <si>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</si>
  <si>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</si>
  <si>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</si>
  <si>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</si>
  <si>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</si>
  <si>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</si>
  <si>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</si>
  <si>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</si>
  <si>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</si>
  <si>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</si>
  <si>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</si>
  <si>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</si>
  <si>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</si>
  <si>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</si>
  <si>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</si>
  <si>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</si>
  <si>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</si>
  <si>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</si>
  <si>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</si>
  <si>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</si>
  <si>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</si>
  <si>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</si>
  <si>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</si>
  <si>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</si>
  <si>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</si>
  <si>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</si>
  <si>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</si>
  <si>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</si>
  <si>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</si>
  <si>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</si>
  <si>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</si>
  <si>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</si>
  <si>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</si>
  <si>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</si>
  <si>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</si>
  <si>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</si>
  <si>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</si>
  <si>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</si>
  <si>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</si>
  <si>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</si>
  <si>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</si>
  <si>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</si>
  <si>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</si>
  <si>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</si>
  <si>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</si>
  <si>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</si>
  <si>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</si>
  <si>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</si>
  <si>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</si>
  <si>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</si>
  <si>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</si>
  <si>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</si>
  <si>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</si>
  <si>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</si>
  <si>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</si>
  <si>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</si>
  <si>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</si>
  <si>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</si>
  <si>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</si>
  <si>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</si>
  <si>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</si>
  <si>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</si>
  <si>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</si>
  <si>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</si>
  <si>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</si>
  <si>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</si>
  <si>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</si>
  <si>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</si>
  <si>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</si>
  <si>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</si>
  <si>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</si>
  <si>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</si>
  <si>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</si>
  <si>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</si>
  <si>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</si>
  <si>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</si>
  <si>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</si>
  <si>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</si>
  <si>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</si>
  <si>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</si>
  <si>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</si>
  <si>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</si>
  <si>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</si>
  <si>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</si>
  <si>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</si>
  <si>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</si>
  <si>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</si>
  <si>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</si>
  <si>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</si>
  <si>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</si>
  <si>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</si>
  <si>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</si>
  <si>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</si>
  <si>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</si>
  <si>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</si>
  <si>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</si>
  <si>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</si>
  <si>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</si>
  <si>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</si>
  <si>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</si>
  <si>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</si>
  <si>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</si>
  <si>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</si>
  <si>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</si>
  <si>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</si>
  <si>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</si>
  <si>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</si>
  <si>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</si>
  <si>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</si>
  <si>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</si>
  <si>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</si>
  <si>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</si>
  <si>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</si>
  <si>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</si>
  <si>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</si>
  <si>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</si>
  <si>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</si>
  <si>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</si>
  <si>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</si>
  <si>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</si>
  <si>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</si>
  <si>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</si>
  <si>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</si>
  <si>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</si>
  <si>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</si>
  <si>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</si>
  <si>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</si>
  <si>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</si>
  <si>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</si>
  <si>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</si>
  <si>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</si>
  <si>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</si>
  <si>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</si>
  <si>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</si>
  <si>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</si>
  <si>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</si>
  <si>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</si>
  <si>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</si>
  <si>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</si>
  <si>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</si>
  <si>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</si>
  <si>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</si>
  <si>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</si>
  <si>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</si>
  <si>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</si>
  <si>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</si>
  <si>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</si>
  <si>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</si>
  <si>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</si>
  <si>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</si>
  <si>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</si>
  <si>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</si>
  <si>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</si>
  <si>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</si>
  <si>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</si>
  <si>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</si>
  <si>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</si>
  <si>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</si>
  <si>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</si>
  <si>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</si>
  <si>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</si>
  <si>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</si>
  <si>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</si>
  <si>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</si>
  <si>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</si>
  <si>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</si>
  <si>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</si>
  <si>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</si>
  <si>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</si>
  <si>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</si>
  <si>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</si>
  <si>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</si>
  <si>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</si>
  <si>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</si>
  <si>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</si>
  <si>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</si>
  <si>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</si>
  <si>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</si>
  <si>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</si>
  <si>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</si>
  <si>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</si>
  <si>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</si>
  <si>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</si>
  <si>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</si>
  <si>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</si>
  <si>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</si>
  <si>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福岡県朝倉市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</si>
  <si>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</si>
  <si>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</si>
  <si>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</si>
  <si>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</si>
  <si>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</si>
  <si>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</si>
  <si>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</si>
  <si>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</si>
  <si>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</si>
  <si>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</si>
  <si>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</si>
  <si>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</si>
  <si>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</si>
  <si>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</si>
  <si>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</si>
  <si>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</si>
  <si>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</si>
  <si>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</si>
  <si>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</si>
  <si>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</si>
  <si>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</si>
  <si>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</si>
  <si>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</si>
  <si>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</si>
  <si>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</si>
  <si>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</si>
  <si>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</si>
  <si>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</si>
  <si>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</si>
  <si>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</si>
  <si>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</si>
  <si>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</si>
  <si>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</si>
  <si>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</si>
  <si>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</si>
  <si>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</si>
  <si>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</si>
  <si>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</si>
  <si>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</si>
  <si>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</si>
  <si>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</si>
  <si>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</si>
  <si>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</si>
  <si>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</si>
  <si>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</si>
  <si>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</si>
  <si>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</si>
  <si>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</si>
  <si>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</si>
  <si>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</si>
  <si>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</si>
  <si>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</si>
  <si>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</si>
  <si>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</si>
  <si>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</si>
  <si>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</si>
  <si>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</si>
  <si>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</si>
  <si>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</si>
  <si>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</si>
  <si>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</si>
  <si>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</si>
  <si>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</si>
  <si>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</si>
  <si>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</si>
  <si>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</si>
  <si>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</si>
  <si>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</si>
  <si>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</si>
  <si>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</si>
  <si>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</si>
  <si>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</si>
  <si>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</si>
  <si>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</si>
  <si>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</si>
  <si>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</si>
  <si>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</si>
  <si>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</si>
  <si>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</si>
  <si>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</si>
  <si>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</si>
  <si>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</si>
  <si>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</si>
  <si>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</si>
  <si>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</si>
  <si>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</si>
  <si>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</si>
  <si>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</si>
  <si>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</si>
  <si>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</si>
  <si>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</si>
  <si>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</si>
  <si>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</si>
  <si>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</si>
  <si>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</si>
  <si>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</si>
  <si>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</si>
  <si>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</si>
  <si>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</si>
  <si>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</si>
  <si>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</si>
  <si>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</si>
  <si>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</si>
  <si>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</si>
  <si>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</si>
  <si>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</si>
  <si>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</si>
  <si>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</si>
  <si>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</si>
  <si>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</si>
  <si>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</si>
  <si>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</si>
  <si>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</si>
  <si>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</si>
  <si>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</si>
  <si>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</si>
  <si>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</si>
  <si>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</si>
  <si>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</si>
  <si>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</si>
  <si>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</si>
  <si>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</si>
  <si>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</si>
  <si>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</si>
  <si>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</si>
  <si>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</si>
  <si>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</si>
  <si>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</si>
  <si>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</si>
  <si>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</si>
  <si>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</si>
  <si>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</si>
  <si>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</si>
  <si>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</si>
  <si>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</si>
  <si>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</si>
  <si>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</si>
  <si>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</si>
  <si>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</si>
  <si>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</si>
  <si>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</si>
  <si>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</si>
  <si>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</si>
  <si>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</si>
  <si>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</si>
  <si>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</si>
  <si>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</si>
  <si>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</si>
  <si>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</si>
  <si>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</si>
  <si>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福岡県朝倉市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</si>
  <si>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</si>
  <si>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</si>
  <si>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</si>
  <si>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</si>
  <si>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</si>
  <si>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</si>
  <si>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</si>
  <si>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</si>
  <si>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</si>
  <si>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</si>
  <si>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</si>
  <si>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</si>
  <si>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</si>
  <si>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</si>
  <si>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</si>
  <si>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</si>
  <si>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</si>
  <si>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</si>
  <si>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</si>
  <si>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</si>
  <si>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</si>
  <si>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</si>
  <si>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</si>
  <si>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</si>
  <si>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</si>
  <si>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</si>
  <si>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</si>
  <si>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</si>
  <si>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</si>
  <si>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</si>
  <si>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</si>
  <si>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</si>
  <si>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</si>
  <si>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</si>
  <si>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</si>
  <si>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</si>
  <si>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</si>
  <si>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</si>
  <si>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水道事業会計</t>
    <phoneticPr fontId="5"/>
  </si>
  <si>
    <t>法適用企業</t>
    <phoneticPr fontId="5"/>
  </si>
  <si>
    <t>工業用水道事業会計</t>
    <phoneticPr fontId="5"/>
  </si>
  <si>
    <t>下水道事業会計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</si>
  <si>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</si>
  <si>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</si>
  <si>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</si>
  <si>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</si>
  <si>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</si>
  <si>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</si>
  <si>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</si>
  <si>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</si>
  <si>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</si>
  <si>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</si>
  <si>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</si>
  <si>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</si>
  <si>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</si>
  <si>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</si>
  <si>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</si>
  <si>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</si>
  <si>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</si>
  <si>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</si>
  <si>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</si>
  <si>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</si>
  <si>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</si>
  <si>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</si>
  <si>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</si>
  <si>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</si>
  <si>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</si>
  <si>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</si>
  <si>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</si>
  <si>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</si>
  <si>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</si>
  <si>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</si>
  <si>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</si>
  <si>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</si>
  <si>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</si>
  <si>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</si>
  <si>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</si>
  <si>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</si>
  <si>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</si>
  <si>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</si>
  <si>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</si>
  <si>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</si>
  <si>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</si>
  <si>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</si>
  <si>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</si>
  <si>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</si>
  <si>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</si>
  <si>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</si>
  <si>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</si>
  <si>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</si>
  <si>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</si>
  <si>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</si>
  <si>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</si>
  <si>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</si>
  <si>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</si>
  <si>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</si>
  <si>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</si>
  <si>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</si>
  <si>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</si>
  <si>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</si>
  <si>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</si>
  <si>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</si>
  <si>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</si>
  <si>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</si>
  <si>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</si>
  <si>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</si>
  <si>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</si>
  <si>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</si>
  <si>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</si>
  <si>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</si>
  <si>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</si>
  <si>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</si>
  <si>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</si>
  <si>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</si>
  <si>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</si>
  <si>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</si>
  <si>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</si>
  <si>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</si>
  <si>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</si>
  <si>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</si>
  <si>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</si>
  <si>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</si>
  <si>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</si>
  <si>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</si>
  <si>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</si>
  <si>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</si>
  <si>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</si>
  <si>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</si>
  <si>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</si>
  <si>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</si>
  <si>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</si>
  <si>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</si>
  <si>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</si>
  <si>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</si>
  <si>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</si>
  <si>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</si>
  <si>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</si>
  <si>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</si>
  <si>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</si>
  <si>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</si>
  <si>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</si>
  <si>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</si>
  <si>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</si>
  <si>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</si>
  <si>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</si>
  <si>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</si>
  <si>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</si>
  <si>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</si>
  <si>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</si>
  <si>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</si>
  <si>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</si>
  <si>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</si>
  <si>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</si>
  <si>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</si>
  <si>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</si>
  <si>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</si>
  <si>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</si>
  <si>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</si>
  <si>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</si>
  <si>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</si>
  <si>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</si>
  <si>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</si>
  <si>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</si>
  <si>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</si>
  <si>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</si>
  <si>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</si>
  <si>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</si>
  <si>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</si>
  <si>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</si>
  <si>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</si>
  <si>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</si>
  <si>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</si>
  <si>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</si>
  <si>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</si>
  <si>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</si>
  <si>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</si>
  <si>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</si>
  <si>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</si>
  <si>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</si>
  <si>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</si>
  <si>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下水道事業会計</t>
  </si>
  <si>
    <t>工業用水道事業会計</t>
  </si>
  <si>
    <t>介護保険特別会計（保険事業勘定）</t>
  </si>
  <si>
    <t>国民健康保険特別会計（事業勘定）</t>
  </si>
  <si>
    <t>▲ 0.01</t>
  </si>
  <si>
    <t>後期高齢者医療特別会計</t>
  </si>
  <si>
    <t>国民健康保険特別会計（直営診療施設勘定）</t>
  </si>
  <si>
    <t>その他会計（赤字）</t>
  </si>
  <si>
    <t>その他会計（黒字）</t>
  </si>
  <si>
    <t>R01</t>
    <phoneticPr fontId="5"/>
  </si>
  <si>
    <t>R02</t>
    <phoneticPr fontId="5"/>
  </si>
  <si>
    <t>R03</t>
    <phoneticPr fontId="5"/>
  </si>
  <si>
    <t>R04</t>
    <phoneticPr fontId="5"/>
  </si>
  <si>
    <t>R05</t>
    <phoneticPr fontId="5"/>
  </si>
  <si>
    <t>-</t>
    <phoneticPr fontId="2"/>
  </si>
  <si>
    <t>久留米市外三市町高等学校組合</t>
    <rPh sb="0" eb="3">
      <t>クルメ</t>
    </rPh>
    <rPh sb="3" eb="4">
      <t>シ</t>
    </rPh>
    <rPh sb="4" eb="5">
      <t>ソト</t>
    </rPh>
    <rPh sb="5" eb="6">
      <t>サン</t>
    </rPh>
    <rPh sb="6" eb="8">
      <t>シチョウ</t>
    </rPh>
    <rPh sb="8" eb="10">
      <t>コウトウ</t>
    </rPh>
    <rPh sb="10" eb="12">
      <t>ガッコウ</t>
    </rPh>
    <rPh sb="12" eb="14">
      <t>クミアイ</t>
    </rPh>
    <phoneticPr fontId="2"/>
  </si>
  <si>
    <t>福岡県市町村消防団員等公務災害補償組合</t>
    <rPh sb="0" eb="3">
      <t>フクオカケン</t>
    </rPh>
    <rPh sb="3" eb="6">
      <t>シチョウソン</t>
    </rPh>
    <rPh sb="6" eb="9">
      <t>ショウボウダン</t>
    </rPh>
    <rPh sb="9" eb="10">
      <t>イン</t>
    </rPh>
    <rPh sb="10" eb="11">
      <t>ナド</t>
    </rPh>
    <rPh sb="11" eb="13">
      <t>コウム</t>
    </rPh>
    <rPh sb="13" eb="15">
      <t>サイガイ</t>
    </rPh>
    <rPh sb="15" eb="17">
      <t>ホショウ</t>
    </rPh>
    <rPh sb="17" eb="19">
      <t>クミアイ</t>
    </rPh>
    <phoneticPr fontId="2"/>
  </si>
  <si>
    <t>福岡県南広域水道企業団</t>
    <rPh sb="0" eb="2">
      <t>フクオカ</t>
    </rPh>
    <rPh sb="2" eb="4">
      <t>ケンナン</t>
    </rPh>
    <rPh sb="4" eb="6">
      <t>コウイキ</t>
    </rPh>
    <rPh sb="6" eb="8">
      <t>スイドウ</t>
    </rPh>
    <rPh sb="8" eb="10">
      <t>キギョウ</t>
    </rPh>
    <rPh sb="10" eb="11">
      <t>ダン</t>
    </rPh>
    <phoneticPr fontId="2"/>
  </si>
  <si>
    <t>甘木・朝倉広域市町村圏事務組合（一般会計）</t>
    <rPh sb="0" eb="2">
      <t>アマギ</t>
    </rPh>
    <rPh sb="3" eb="5">
      <t>アサクラ</t>
    </rPh>
    <rPh sb="5" eb="7">
      <t>コウイキ</t>
    </rPh>
    <rPh sb="7" eb="10">
      <t>シチョウソン</t>
    </rPh>
    <rPh sb="10" eb="11">
      <t>ケン</t>
    </rPh>
    <rPh sb="11" eb="15">
      <t>ジムクミアイ</t>
    </rPh>
    <rPh sb="16" eb="18">
      <t>イッパン</t>
    </rPh>
    <rPh sb="18" eb="20">
      <t>カイケイ</t>
    </rPh>
    <phoneticPr fontId="2"/>
  </si>
  <si>
    <t>甘木・朝倉広域市町村圏事務組合（消防特別会計）</t>
    <rPh sb="0" eb="2">
      <t>アマギ</t>
    </rPh>
    <rPh sb="3" eb="5">
      <t>アサクラ</t>
    </rPh>
    <rPh sb="5" eb="7">
      <t>コウイキ</t>
    </rPh>
    <rPh sb="7" eb="10">
      <t>シチョウソン</t>
    </rPh>
    <rPh sb="10" eb="11">
      <t>ケン</t>
    </rPh>
    <rPh sb="11" eb="15">
      <t>ジムクミアイ</t>
    </rPh>
    <rPh sb="16" eb="18">
      <t>ショウボウ</t>
    </rPh>
    <rPh sb="18" eb="20">
      <t>トクベツ</t>
    </rPh>
    <rPh sb="20" eb="22">
      <t>カイケイ</t>
    </rPh>
    <phoneticPr fontId="2"/>
  </si>
  <si>
    <t>甘木・朝倉・三井環境施設組合</t>
    <rPh sb="0" eb="2">
      <t>アマギ</t>
    </rPh>
    <rPh sb="3" eb="5">
      <t>アサクラ</t>
    </rPh>
    <rPh sb="6" eb="8">
      <t>ミイ</t>
    </rPh>
    <rPh sb="8" eb="12">
      <t>カンキョウシセツ</t>
    </rPh>
    <rPh sb="12" eb="14">
      <t>クミアイ</t>
    </rPh>
    <phoneticPr fontId="2"/>
  </si>
  <si>
    <t>福岡県自治振興組合（一般会計）</t>
    <rPh sb="0" eb="3">
      <t>フクオカケン</t>
    </rPh>
    <rPh sb="3" eb="9">
      <t>ジチシンコウクミアイ</t>
    </rPh>
    <rPh sb="10" eb="14">
      <t>イッパンカイケイ</t>
    </rPh>
    <phoneticPr fontId="2"/>
  </si>
  <si>
    <t>福岡県後期高齢者医療連合組合（一般会計）</t>
    <rPh sb="0" eb="3">
      <t>フクオカケン</t>
    </rPh>
    <rPh sb="3" eb="8">
      <t>コウキコウレイシャ</t>
    </rPh>
    <rPh sb="8" eb="14">
      <t>イリョウレンゴウクミアイ</t>
    </rPh>
    <rPh sb="15" eb="19">
      <t>イッパンカイケイ</t>
    </rPh>
    <phoneticPr fontId="2"/>
  </si>
  <si>
    <t>福岡県後期高齢者医療連合組合（特別会計）</t>
    <rPh sb="0" eb="3">
      <t>フクオカケン</t>
    </rPh>
    <rPh sb="3" eb="8">
      <t>コウキコウレイシャ</t>
    </rPh>
    <rPh sb="8" eb="14">
      <t>イリョウレンゴウクミアイ</t>
    </rPh>
    <rPh sb="15" eb="17">
      <t>トクベツ</t>
    </rPh>
    <rPh sb="17" eb="19">
      <t>カイケイ</t>
    </rPh>
    <phoneticPr fontId="2"/>
  </si>
  <si>
    <t>甘木鉄道</t>
    <rPh sb="0" eb="4">
      <t>アマギテツドウ</t>
    </rPh>
    <phoneticPr fontId="2"/>
  </si>
  <si>
    <t>あまぎ水の文化村</t>
    <rPh sb="3" eb="4">
      <t>スイ</t>
    </rPh>
    <rPh sb="5" eb="8">
      <t>ブンカムラ</t>
    </rPh>
    <phoneticPr fontId="2"/>
  </si>
  <si>
    <t>ガマダス</t>
    <phoneticPr fontId="2"/>
  </si>
  <si>
    <t>三連水車の里あさくら</t>
    <rPh sb="0" eb="2">
      <t>サン</t>
    </rPh>
    <rPh sb="2" eb="4">
      <t>スイシャ</t>
    </rPh>
    <rPh sb="5" eb="6">
      <t>サト</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</si>
  <si>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</si>
  <si>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9">
      <t>キキントクベツ</t>
    </rPh>
    <rPh sb="19" eb="21">
      <t>カイケイ</t>
    </rPh>
    <phoneticPr fontId="2"/>
  </si>
  <si>
    <t>-</t>
    <phoneticPr fontId="2"/>
  </si>
  <si>
    <t>地域振興基金</t>
    <rPh sb="0" eb="6">
      <t>チイキシンコウキキン</t>
    </rPh>
    <phoneticPr fontId="5"/>
  </si>
  <si>
    <t>公共施設等整備基金</t>
    <phoneticPr fontId="5"/>
  </si>
  <si>
    <t>まちづくり振興基金</t>
    <rPh sb="5" eb="9">
      <t>シンコウキキン</t>
    </rPh>
    <phoneticPr fontId="2"/>
  </si>
  <si>
    <t>地域交通体系整備基金</t>
    <phoneticPr fontId="2"/>
  </si>
  <si>
    <t>水源かん養基金</t>
    <rPh sb="5" eb="7">
      <t>キキン</t>
    </rPh>
    <phoneticPr fontId="2"/>
  </si>
  <si>
    <t>-</t>
    <phoneticPr fontId="2"/>
  </si>
  <si>
    <t>-</t>
    <phoneticPr fontId="2"/>
  </si>
  <si>
    <t>-</t>
    <phoneticPr fontId="2"/>
  </si>
  <si>
    <t>福岡県自治振興組合（公文書館事業特別会計）</t>
    <rPh sb="10" eb="14">
      <t>コウブンショカン</t>
    </rPh>
    <rPh sb="14" eb="16">
      <t>ジギョウ</t>
    </rPh>
    <rPh sb="16" eb="20">
      <t>トクベツカイケイ</t>
    </rPh>
    <phoneticPr fontId="4"/>
  </si>
  <si>
    <t>-</t>
    <phoneticPr fontId="2"/>
  </si>
  <si>
    <t>-</t>
    <phoneticPr fontId="2"/>
  </si>
  <si>
    <t>法適用企業</t>
    <rPh sb="0" eb="5">
      <t>ホウテキヨウキギョウ</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</si>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</sst>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xmlns:c16r2="http://schemas.microsoft.com/office/drawing/2015/06/chart">
            <c:ext xmlns:c16="http://schemas.microsoft.com/office/drawing/2014/chart" uri="{C3380CC4-5D6E-409C-BE32-E72D297353CC}">
              <c16:uniqueId val="{00000000-1048-45AC-98E2-D9E9DBD6B1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82868</c:v>
                </c:pt>
                <c:pt idx="1">
                  <c:v>80524</c:v>
                </c:pt>
                <c:pt idx="2">
                  <c:v>75044</c:v>
                </c:pt>
                <c:pt idx="3">
                  <c:v>65591</c:v>
                </c:pt>
                <c:pt idx="4">
                  <c:v>125186</c:v>
                </c:pt>
              </c:numCache>
            </c:numRef>
          </c:val>
          <c:smooth val="0"/>
          <c:extLst xmlns:c16r2="http://schemas.microsoft.com/office/drawing/2015/06/chart">
            <c:ext xmlns:c16="http://schemas.microsoft.com/office/drawing/2014/chart" uri="{C3380CC4-5D6E-409C-BE32-E72D297353CC}">
              <c16:uniqueId val="{00000001-1048-45AC-98E2-D9E9DBD6B1A8}"/>
            </c:ext>
          </c:extLst>
        </c:ser>
        <c:dLbls>
          <c:showLegendKey val="0"/>
          <c:showVal val="0"/>
          <c:showCatName val="0"/>
          <c:showSerName val="0"/>
          <c:showPercent val="0"/>
          <c:showBubbleSize val="0"/>
        </c:dLbls>
        <c:marker val="1"/>
        <c:smooth val="0"/>
        <c:axId val="501616464"/>
        <c:axId val="501616848"/>
      </c:lineChart>
      <c:catAx>
        <c:axId val="501616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616848"/>
        <c:crosses val="autoZero"/>
        <c:auto val="1"/>
        <c:lblAlgn val="ctr"/>
        <c:lblOffset val="100"/>
        <c:tickLblSkip val="1"/>
        <c:tickMarkSkip val="1"/>
        <c:noMultiLvlLbl val="0"/>
      </c:catAx>
      <c:valAx>
        <c:axId val="5016168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61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6.66</c:v>
                </c:pt>
                <c:pt idx="1">
                  <c:v>6.22</c:v>
                </c:pt>
                <c:pt idx="2">
                  <c:v>5.97</c:v>
                </c:pt>
                <c:pt idx="3">
                  <c:v>6.66</c:v>
                </c:pt>
                <c:pt idx="4">
                  <c:v>7.97</c:v>
                </c:pt>
              </c:numCache>
            </c:numRef>
          </c:val>
          <c:extLst xmlns:c16r2="http://schemas.microsoft.com/office/drawing/2015/06/chart">
            <c:ext xmlns:c16="http://schemas.microsoft.com/office/drawing/2014/chart" uri="{C3380CC4-5D6E-409C-BE32-E72D297353CC}">
              <c16:uniqueId val="{00000000-7BCC-4BFF-9AD4-A6866E9D52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27.3</c:v>
                </c:pt>
                <c:pt idx="1">
                  <c:v>27.85</c:v>
                </c:pt>
                <c:pt idx="2">
                  <c:v>27.02</c:v>
                </c:pt>
                <c:pt idx="3">
                  <c:v>28.01</c:v>
                </c:pt>
                <c:pt idx="4">
                  <c:v>27.48</c:v>
                </c:pt>
              </c:numCache>
            </c:numRef>
          </c:val>
          <c:extLst xmlns:c16r2="http://schemas.microsoft.com/office/drawing/2015/06/chart">
            <c:ext xmlns:c16="http://schemas.microsoft.com/office/drawing/2014/chart" uri="{C3380CC4-5D6E-409C-BE32-E72D297353CC}">
              <c16:uniqueId val="{00000001-7BCC-4BFF-9AD4-A6866E9D5228}"/>
            </c:ext>
          </c:extLst>
        </c:ser>
        <c:dLbls>
          <c:showLegendKey val="0"/>
          <c:showVal val="0"/>
          <c:showCatName val="0"/>
          <c:showSerName val="0"/>
          <c:showPercent val="0"/>
          <c:showBubbleSize val="0"/>
        </c:dLbls>
        <c:gapWidth val="250"/>
        <c:overlap val="100"/>
        <c:axId val="509023776"/>
        <c:axId val="509024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3.03</c:v>
                </c:pt>
                <c:pt idx="1">
                  <c:v>7.95</c:v>
                </c:pt>
                <c:pt idx="2">
                  <c:v>9.35</c:v>
                </c:pt>
                <c:pt idx="3">
                  <c:v>9.7799999999999994</c:v>
                </c:pt>
                <c:pt idx="4">
                  <c:v>8.3699999999999992</c:v>
                </c:pt>
              </c:numCache>
            </c:numRef>
          </c:val>
          <c:smooth val="0"/>
          <c:extLst xmlns:c16r2="http://schemas.microsoft.com/office/drawing/2015/06/chart">
            <c:ext xmlns:c16="http://schemas.microsoft.com/office/drawing/2014/chart" uri="{C3380CC4-5D6E-409C-BE32-E72D297353CC}">
              <c16:uniqueId val="{00000002-7BCC-4BFF-9AD4-A6866E9D5228}"/>
            </c:ext>
          </c:extLst>
        </c:ser>
        <c:dLbls>
          <c:showLegendKey val="0"/>
          <c:showVal val="0"/>
          <c:showCatName val="0"/>
          <c:showSerName val="0"/>
          <c:showPercent val="0"/>
          <c:showBubbleSize val="0"/>
        </c:dLbls>
        <c:marker val="1"/>
        <c:smooth val="0"/>
        <c:axId val="509023776"/>
        <c:axId val="509024160"/>
      </c:lineChart>
      <c:catAx>
        <c:axId val="5090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9024160"/>
        <c:crosses val="autoZero"/>
        <c:auto val="1"/>
        <c:lblAlgn val="ctr"/>
        <c:lblOffset val="100"/>
        <c:tickLblSkip val="1"/>
        <c:tickMarkSkip val="1"/>
        <c:noMultiLvlLbl val="0"/>
      </c:catAx>
      <c:valAx>
        <c:axId val="50902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02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695-4FD7-A401-1E3A5E9F09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95-4FD7-A401-1E3A5E9F09CB}"/>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0.05</c:v>
                </c:pt>
                <c:pt idx="4">
                  <c:v>#N/A</c:v>
                </c:pt>
                <c:pt idx="5">
                  <c:v>0.13</c:v>
                </c:pt>
                <c:pt idx="6">
                  <c:v>#N/A</c:v>
                </c:pt>
                <c:pt idx="7">
                  <c:v>0.14000000000000001</c:v>
                </c:pt>
                <c:pt idx="8">
                  <c:v>#N/A</c:v>
                </c:pt>
                <c:pt idx="9">
                  <c:v>0.01</c:v>
                </c:pt>
              </c:numCache>
            </c:numRef>
          </c:val>
          <c:extLst xmlns:c16r2="http://schemas.microsoft.com/office/drawing/2015/06/chart">
            <c:ext xmlns:c16="http://schemas.microsoft.com/office/drawing/2014/chart" uri="{C3380CC4-5D6E-409C-BE32-E72D297353CC}">
              <c16:uniqueId val="{00000002-9695-4FD7-A401-1E3A5E9F09C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0.18</c:v>
                </c:pt>
                <c:pt idx="2">
                  <c:v>#N/A</c:v>
                </c:pt>
                <c:pt idx="3">
                  <c:v>0.16</c:v>
                </c:pt>
                <c:pt idx="4">
                  <c:v>#N/A</c:v>
                </c:pt>
                <c:pt idx="5">
                  <c:v>0.17</c:v>
                </c:pt>
                <c:pt idx="6">
                  <c:v>#N/A</c:v>
                </c:pt>
                <c:pt idx="7">
                  <c:v>0.2</c:v>
                </c:pt>
                <c:pt idx="8">
                  <c:v>#N/A</c:v>
                </c:pt>
                <c:pt idx="9">
                  <c:v>0.2</c:v>
                </c:pt>
              </c:numCache>
            </c:numRef>
          </c:val>
          <c:extLst xmlns:c16r2="http://schemas.microsoft.com/office/drawing/2015/06/chart">
            <c:ext xmlns:c16="http://schemas.microsoft.com/office/drawing/2014/chart" uri="{C3380CC4-5D6E-409C-BE32-E72D297353CC}">
              <c16:uniqueId val="{00000003-9695-4FD7-A401-1E3A5E9F09CB}"/>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0.01</c:v>
                </c:pt>
                <c:pt idx="1">
                  <c:v>#N/A</c:v>
                </c:pt>
                <c:pt idx="2">
                  <c:v>#N/A</c:v>
                </c:pt>
                <c:pt idx="3">
                  <c:v>0.47</c:v>
                </c:pt>
                <c:pt idx="4">
                  <c:v>#N/A</c:v>
                </c:pt>
                <c:pt idx="5">
                  <c:v>1.08</c:v>
                </c:pt>
                <c:pt idx="6">
                  <c:v>#N/A</c:v>
                </c:pt>
                <c:pt idx="7">
                  <c:v>0.34</c:v>
                </c:pt>
                <c:pt idx="8">
                  <c:v>#N/A</c:v>
                </c:pt>
                <c:pt idx="9">
                  <c:v>0.38</c:v>
                </c:pt>
              </c:numCache>
            </c:numRef>
          </c:val>
          <c:extLst xmlns:c16r2="http://schemas.microsoft.com/office/drawing/2015/06/chart">
            <c:ext xmlns:c16="http://schemas.microsoft.com/office/drawing/2014/chart" uri="{C3380CC4-5D6E-409C-BE32-E72D297353CC}">
              <c16:uniqueId val="{00000004-9695-4FD7-A401-1E3A5E9F09CB}"/>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0.78</c:v>
                </c:pt>
                <c:pt idx="2">
                  <c:v>#N/A</c:v>
                </c:pt>
                <c:pt idx="3">
                  <c:v>0.73</c:v>
                </c:pt>
                <c:pt idx="4">
                  <c:v>#N/A</c:v>
                </c:pt>
                <c:pt idx="5">
                  <c:v>1.25</c:v>
                </c:pt>
                <c:pt idx="6">
                  <c:v>#N/A</c:v>
                </c:pt>
                <c:pt idx="7">
                  <c:v>1.34</c:v>
                </c:pt>
                <c:pt idx="8">
                  <c:v>#N/A</c:v>
                </c:pt>
                <c:pt idx="9">
                  <c:v>1.19</c:v>
                </c:pt>
              </c:numCache>
            </c:numRef>
          </c:val>
          <c:extLst xmlns:c16r2="http://schemas.microsoft.com/office/drawing/2015/06/chart">
            <c:ext xmlns:c16="http://schemas.microsoft.com/office/drawing/2014/chart" uri="{C3380CC4-5D6E-409C-BE32-E72D297353CC}">
              <c16:uniqueId val="{00000005-9695-4FD7-A401-1E3A5E9F09C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4.5</c:v>
                </c:pt>
                <c:pt idx="2">
                  <c:v>#N/A</c:v>
                </c:pt>
                <c:pt idx="3">
                  <c:v>4.3099999999999996</c:v>
                </c:pt>
                <c:pt idx="4">
                  <c:v>#N/A</c:v>
                </c:pt>
                <c:pt idx="5">
                  <c:v>4.2300000000000004</c:v>
                </c:pt>
                <c:pt idx="6">
                  <c:v>#N/A</c:v>
                </c:pt>
                <c:pt idx="7">
                  <c:v>4.53</c:v>
                </c:pt>
                <c:pt idx="8">
                  <c:v>#N/A</c:v>
                </c:pt>
                <c:pt idx="9">
                  <c:v>1.49</c:v>
                </c:pt>
              </c:numCache>
            </c:numRef>
          </c:val>
          <c:extLst xmlns:c16r2="http://schemas.microsoft.com/office/drawing/2015/06/chart">
            <c:ext xmlns:c16="http://schemas.microsoft.com/office/drawing/2014/chart" uri="{C3380CC4-5D6E-409C-BE32-E72D297353CC}">
              <c16:uniqueId val="{00000006-9695-4FD7-A401-1E3A5E9F09C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0.69</c:v>
                </c:pt>
                <c:pt idx="2">
                  <c:v>#N/A</c:v>
                </c:pt>
                <c:pt idx="3">
                  <c:v>0.86</c:v>
                </c:pt>
                <c:pt idx="4">
                  <c:v>#N/A</c:v>
                </c:pt>
                <c:pt idx="5">
                  <c:v>1.18</c:v>
                </c:pt>
                <c:pt idx="6">
                  <c:v>#N/A</c:v>
                </c:pt>
                <c:pt idx="7">
                  <c:v>1.94</c:v>
                </c:pt>
                <c:pt idx="8">
                  <c:v>#N/A</c:v>
                </c:pt>
                <c:pt idx="9">
                  <c:v>2.34</c:v>
                </c:pt>
              </c:numCache>
            </c:numRef>
          </c:val>
          <c:extLst xmlns:c16r2="http://schemas.microsoft.com/office/drawing/2015/06/chart">
            <c:ext xmlns:c16="http://schemas.microsoft.com/office/drawing/2014/chart" uri="{C3380CC4-5D6E-409C-BE32-E72D297353CC}">
              <c16:uniqueId val="{00000007-9695-4FD7-A401-1E3A5E9F09C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9.15</c:v>
                </c:pt>
                <c:pt idx="2">
                  <c:v>#N/A</c:v>
                </c:pt>
                <c:pt idx="3">
                  <c:v>8.84</c:v>
                </c:pt>
                <c:pt idx="4">
                  <c:v>#N/A</c:v>
                </c:pt>
                <c:pt idx="5">
                  <c:v>8.65</c:v>
                </c:pt>
                <c:pt idx="6">
                  <c:v>#N/A</c:v>
                </c:pt>
                <c:pt idx="7">
                  <c:v>8.7799999999999994</c:v>
                </c:pt>
                <c:pt idx="8">
                  <c:v>#N/A</c:v>
                </c:pt>
                <c:pt idx="9">
                  <c:v>5.23</c:v>
                </c:pt>
              </c:numCache>
            </c:numRef>
          </c:val>
          <c:extLst xmlns:c16r2="http://schemas.microsoft.com/office/drawing/2015/06/chart">
            <c:ext xmlns:c16="http://schemas.microsoft.com/office/drawing/2014/chart" uri="{C3380CC4-5D6E-409C-BE32-E72D297353CC}">
              <c16:uniqueId val="{00000008-9695-4FD7-A401-1E3A5E9F09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6.65</c:v>
                </c:pt>
                <c:pt idx="2">
                  <c:v>#N/A</c:v>
                </c:pt>
                <c:pt idx="3">
                  <c:v>6.21</c:v>
                </c:pt>
                <c:pt idx="4">
                  <c:v>#N/A</c:v>
                </c:pt>
                <c:pt idx="5">
                  <c:v>5.97</c:v>
                </c:pt>
                <c:pt idx="6">
                  <c:v>#N/A</c:v>
                </c:pt>
                <c:pt idx="7">
                  <c:v>6.65</c:v>
                </c:pt>
                <c:pt idx="8">
                  <c:v>#N/A</c:v>
                </c:pt>
                <c:pt idx="9">
                  <c:v>7.96</c:v>
                </c:pt>
              </c:numCache>
            </c:numRef>
          </c:val>
          <c:extLst xmlns:c16r2="http://schemas.microsoft.com/office/drawing/2015/06/chart">
            <c:ext xmlns:c16="http://schemas.microsoft.com/office/drawing/2014/chart" uri="{C3380CC4-5D6E-409C-BE32-E72D297353CC}">
              <c16:uniqueId val="{00000009-9695-4FD7-A401-1E3A5E9F09CB}"/>
            </c:ext>
          </c:extLst>
        </c:ser>
        <c:dLbls>
          <c:showLegendKey val="0"/>
          <c:showVal val="0"/>
          <c:showCatName val="0"/>
          <c:showSerName val="0"/>
          <c:showPercent val="0"/>
          <c:showBubbleSize val="0"/>
        </c:dLbls>
        <c:gapWidth val="150"/>
        <c:overlap val="100"/>
        <c:axId val="403514728"/>
        <c:axId val="513771544"/>
      </c:barChart>
      <c:catAx>
        <c:axId val="403514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771544"/>
        <c:crosses val="autoZero"/>
        <c:auto val="1"/>
        <c:lblAlgn val="ctr"/>
        <c:lblOffset val="100"/>
        <c:tickLblSkip val="1"/>
        <c:tickMarkSkip val="1"/>
        <c:noMultiLvlLbl val="0"/>
      </c:catAx>
      <c:valAx>
        <c:axId val="513771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14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2647</c:v>
                </c:pt>
                <c:pt idx="5">
                  <c:v>2952</c:v>
                </c:pt>
                <c:pt idx="8">
                  <c:v>3095</c:v>
                </c:pt>
                <c:pt idx="11">
                  <c:v>3105</c:v>
                </c:pt>
                <c:pt idx="14">
                  <c:v>3247</c:v>
                </c:pt>
              </c:numCache>
            </c:numRef>
          </c:val>
          <c:extLst xmlns:c16r2="http://schemas.microsoft.com/office/drawing/2015/06/chart">
            <c:ext xmlns:c16="http://schemas.microsoft.com/office/drawing/2014/chart" uri="{C3380CC4-5D6E-409C-BE32-E72D297353CC}">
              <c16:uniqueId val="{00000000-EC60-4585-A85B-7044998CD8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C60-4585-A85B-7044998CD8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116</c:v>
                </c:pt>
                <c:pt idx="3">
                  <c:v>155</c:v>
                </c:pt>
                <c:pt idx="6">
                  <c:v>169</c:v>
                </c:pt>
                <c:pt idx="9">
                  <c:v>193</c:v>
                </c:pt>
                <c:pt idx="12">
                  <c:v>184</c:v>
                </c:pt>
              </c:numCache>
            </c:numRef>
          </c:val>
          <c:extLst xmlns:c16r2="http://schemas.microsoft.com/office/drawing/2015/06/chart">
            <c:ext xmlns:c16="http://schemas.microsoft.com/office/drawing/2014/chart" uri="{C3380CC4-5D6E-409C-BE32-E72D297353CC}">
              <c16:uniqueId val="{00000002-EC60-4585-A85B-7044998CD8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EC60-4585-A85B-7044998CD8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906</c:v>
                </c:pt>
                <c:pt idx="3">
                  <c:v>908</c:v>
                </c:pt>
                <c:pt idx="6">
                  <c:v>958</c:v>
                </c:pt>
                <c:pt idx="9">
                  <c:v>987</c:v>
                </c:pt>
                <c:pt idx="12">
                  <c:v>958</c:v>
                </c:pt>
              </c:numCache>
            </c:numRef>
          </c:val>
          <c:extLst xmlns:c16r2="http://schemas.microsoft.com/office/drawing/2015/06/chart">
            <c:ext xmlns:c16="http://schemas.microsoft.com/office/drawing/2014/chart" uri="{C3380CC4-5D6E-409C-BE32-E72D297353CC}">
              <c16:uniqueId val="{00000004-EC60-4585-A85B-7044998CD8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60-4585-A85B-7044998CD8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C60-4585-A85B-7044998CD8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2899</c:v>
                </c:pt>
                <c:pt idx="3">
                  <c:v>3050</c:v>
                </c:pt>
                <c:pt idx="6">
                  <c:v>2991</c:v>
                </c:pt>
                <c:pt idx="9">
                  <c:v>3036</c:v>
                </c:pt>
                <c:pt idx="12">
                  <c:v>3061</c:v>
                </c:pt>
              </c:numCache>
            </c:numRef>
          </c:val>
          <c:extLst xmlns:c16r2="http://schemas.microsoft.com/office/drawing/2015/06/chart">
            <c:ext xmlns:c16="http://schemas.microsoft.com/office/drawing/2014/chart" uri="{C3380CC4-5D6E-409C-BE32-E72D297353CC}">
              <c16:uniqueId val="{00000007-EC60-4585-A85B-7044998CD814}"/>
            </c:ext>
          </c:extLst>
        </c:ser>
        <c:dLbls>
          <c:showLegendKey val="0"/>
          <c:showVal val="0"/>
          <c:showCatName val="0"/>
          <c:showSerName val="0"/>
          <c:showPercent val="0"/>
          <c:showBubbleSize val="0"/>
        </c:dLbls>
        <c:gapWidth val="100"/>
        <c:overlap val="100"/>
        <c:axId val="501483768"/>
        <c:axId val="50376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1275</c:v>
                </c:pt>
                <c:pt idx="2">
                  <c:v>#N/A</c:v>
                </c:pt>
                <c:pt idx="3">
                  <c:v>#N/A</c:v>
                </c:pt>
                <c:pt idx="4">
                  <c:v>1162</c:v>
                </c:pt>
                <c:pt idx="5">
                  <c:v>#N/A</c:v>
                </c:pt>
                <c:pt idx="6">
                  <c:v>#N/A</c:v>
                </c:pt>
                <c:pt idx="7">
                  <c:v>1024</c:v>
                </c:pt>
                <c:pt idx="8">
                  <c:v>#N/A</c:v>
                </c:pt>
                <c:pt idx="9">
                  <c:v>#N/A</c:v>
                </c:pt>
                <c:pt idx="10">
                  <c:v>1112</c:v>
                </c:pt>
                <c:pt idx="11">
                  <c:v>#N/A</c:v>
                </c:pt>
                <c:pt idx="12">
                  <c:v>#N/A</c:v>
                </c:pt>
                <c:pt idx="13">
                  <c:v>957</c:v>
                </c:pt>
                <c:pt idx="14">
                  <c:v>#N/A</c:v>
                </c:pt>
              </c:numCache>
            </c:numRef>
          </c:val>
          <c:smooth val="0"/>
          <c:extLst xmlns:c16r2="http://schemas.microsoft.com/office/drawing/2015/06/chart">
            <c:ext xmlns:c16="http://schemas.microsoft.com/office/drawing/2014/chart" uri="{C3380CC4-5D6E-409C-BE32-E72D297353CC}">
              <c16:uniqueId val="{00000008-EC60-4585-A85B-7044998CD814}"/>
            </c:ext>
          </c:extLst>
        </c:ser>
        <c:dLbls>
          <c:showLegendKey val="0"/>
          <c:showVal val="0"/>
          <c:showCatName val="0"/>
          <c:showSerName val="0"/>
          <c:showPercent val="0"/>
          <c:showBubbleSize val="0"/>
        </c:dLbls>
        <c:marker val="1"/>
        <c:smooth val="0"/>
        <c:axId val="501483768"/>
        <c:axId val="503765616"/>
      </c:lineChart>
      <c:catAx>
        <c:axId val="50148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765616"/>
        <c:crosses val="autoZero"/>
        <c:auto val="1"/>
        <c:lblAlgn val="ctr"/>
        <c:lblOffset val="100"/>
        <c:tickLblSkip val="1"/>
        <c:tickMarkSkip val="1"/>
        <c:noMultiLvlLbl val="0"/>
      </c:catAx>
      <c:valAx>
        <c:axId val="50376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483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32461</c:v>
                </c:pt>
                <c:pt idx="5">
                  <c:v>33590</c:v>
                </c:pt>
                <c:pt idx="8">
                  <c:v>33672</c:v>
                </c:pt>
                <c:pt idx="11">
                  <c:v>33035</c:v>
                </c:pt>
                <c:pt idx="14">
                  <c:v>33603</c:v>
                </c:pt>
              </c:numCache>
            </c:numRef>
          </c:val>
          <c:extLst xmlns:c16r2="http://schemas.microsoft.com/office/drawing/2015/06/chart">
            <c:ext xmlns:c16="http://schemas.microsoft.com/office/drawing/2014/chart" uri="{C3380CC4-5D6E-409C-BE32-E72D297353CC}">
              <c16:uniqueId val="{00000000-9001-4441-8FF2-82760B6666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172</c:v>
                </c:pt>
                <c:pt idx="5">
                  <c:v>316</c:v>
                </c:pt>
                <c:pt idx="8">
                  <c:v>296</c:v>
                </c:pt>
                <c:pt idx="11">
                  <c:v>268</c:v>
                </c:pt>
                <c:pt idx="14">
                  <c:v>240</c:v>
                </c:pt>
              </c:numCache>
            </c:numRef>
          </c:val>
          <c:extLst xmlns:c16r2="http://schemas.microsoft.com/office/drawing/2015/06/chart">
            <c:ext xmlns:c16="http://schemas.microsoft.com/office/drawing/2014/chart" uri="{C3380CC4-5D6E-409C-BE32-E72D297353CC}">
              <c16:uniqueId val="{00000001-9001-4441-8FF2-82760B6666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15562</c:v>
                </c:pt>
                <c:pt idx="5">
                  <c:v>16480</c:v>
                </c:pt>
                <c:pt idx="8">
                  <c:v>17189</c:v>
                </c:pt>
                <c:pt idx="11">
                  <c:v>17218</c:v>
                </c:pt>
                <c:pt idx="14">
                  <c:v>16334</c:v>
                </c:pt>
              </c:numCache>
            </c:numRef>
          </c:val>
          <c:extLst xmlns:c16r2="http://schemas.microsoft.com/office/drawing/2015/06/chart">
            <c:ext xmlns:c16="http://schemas.microsoft.com/office/drawing/2014/chart" uri="{C3380CC4-5D6E-409C-BE32-E72D297353CC}">
              <c16:uniqueId val="{00000002-9001-4441-8FF2-82760B6666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001-4441-8FF2-82760B6666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001-4441-8FF2-82760B6666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01-4441-8FF2-82760B6666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2819</c:v>
                </c:pt>
                <c:pt idx="3">
                  <c:v>2611</c:v>
                </c:pt>
                <c:pt idx="6">
                  <c:v>2386</c:v>
                </c:pt>
                <c:pt idx="9">
                  <c:v>2364</c:v>
                </c:pt>
                <c:pt idx="12">
                  <c:v>2155</c:v>
                </c:pt>
              </c:numCache>
            </c:numRef>
          </c:val>
          <c:extLst xmlns:c16r2="http://schemas.microsoft.com/office/drawing/2015/06/chart">
            <c:ext xmlns:c16="http://schemas.microsoft.com/office/drawing/2014/chart" uri="{C3380CC4-5D6E-409C-BE32-E72D297353CC}">
              <c16:uniqueId val="{00000006-9001-4441-8FF2-82760B6666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1061</c:v>
                </c:pt>
                <c:pt idx="3">
                  <c:v>1204</c:v>
                </c:pt>
                <c:pt idx="6">
                  <c:v>1053</c:v>
                </c:pt>
                <c:pt idx="9">
                  <c:v>847</c:v>
                </c:pt>
                <c:pt idx="12">
                  <c:v>764</c:v>
                </c:pt>
              </c:numCache>
            </c:numRef>
          </c:val>
          <c:extLst xmlns:c16r2="http://schemas.microsoft.com/office/drawing/2015/06/chart">
            <c:ext xmlns:c16="http://schemas.microsoft.com/office/drawing/2014/chart" uri="{C3380CC4-5D6E-409C-BE32-E72D297353CC}">
              <c16:uniqueId val="{00000007-9001-4441-8FF2-82760B6666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12124</c:v>
                </c:pt>
                <c:pt idx="3">
                  <c:v>12172</c:v>
                </c:pt>
                <c:pt idx="6">
                  <c:v>11872</c:v>
                </c:pt>
                <c:pt idx="9">
                  <c:v>11758</c:v>
                </c:pt>
                <c:pt idx="12">
                  <c:v>11626</c:v>
                </c:pt>
              </c:numCache>
            </c:numRef>
          </c:val>
          <c:extLst xmlns:c16r2="http://schemas.microsoft.com/office/drawing/2015/06/chart">
            <c:ext xmlns:c16="http://schemas.microsoft.com/office/drawing/2014/chart" uri="{C3380CC4-5D6E-409C-BE32-E72D297353CC}">
              <c16:uniqueId val="{00000008-9001-4441-8FF2-82760B6666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001-4441-8FF2-82760B6666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31459</c:v>
                </c:pt>
                <c:pt idx="3">
                  <c:v>31428</c:v>
                </c:pt>
                <c:pt idx="6">
                  <c:v>30794</c:v>
                </c:pt>
                <c:pt idx="9">
                  <c:v>28746</c:v>
                </c:pt>
                <c:pt idx="12">
                  <c:v>30093</c:v>
                </c:pt>
              </c:numCache>
            </c:numRef>
          </c:val>
          <c:extLst xmlns:c16r2="http://schemas.microsoft.com/office/drawing/2015/06/chart">
            <c:ext xmlns:c16="http://schemas.microsoft.com/office/drawing/2014/chart" uri="{C3380CC4-5D6E-409C-BE32-E72D297353CC}">
              <c16:uniqueId val="{0000000A-9001-4441-8FF2-82760B6666C8}"/>
            </c:ext>
          </c:extLst>
        </c:ser>
        <c:dLbls>
          <c:showLegendKey val="0"/>
          <c:showVal val="0"/>
          <c:showCatName val="0"/>
          <c:showSerName val="0"/>
          <c:showPercent val="0"/>
          <c:showBubbleSize val="0"/>
        </c:dLbls>
        <c:gapWidth val="100"/>
        <c:overlap val="100"/>
        <c:axId val="510003912"/>
        <c:axId val="404510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001-4441-8FF2-82760B6666C8}"/>
            </c:ext>
          </c:extLst>
        </c:ser>
        <c:dLbls>
          <c:showLegendKey val="0"/>
          <c:showVal val="0"/>
          <c:showCatName val="0"/>
          <c:showSerName val="0"/>
          <c:showPercent val="0"/>
          <c:showBubbleSize val="0"/>
        </c:dLbls>
        <c:marker val="1"/>
        <c:smooth val="0"/>
        <c:axId val="510003912"/>
        <c:axId val="404510688"/>
      </c:lineChart>
      <c:catAx>
        <c:axId val="51000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510688"/>
        <c:crosses val="autoZero"/>
        <c:auto val="1"/>
        <c:lblAlgn val="ctr"/>
        <c:lblOffset val="100"/>
        <c:tickLblSkip val="1"/>
        <c:tickMarkSkip val="1"/>
        <c:noMultiLvlLbl val="0"/>
      </c:catAx>
      <c:valAx>
        <c:axId val="40451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00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4336</c:v>
                </c:pt>
                <c:pt idx="1">
                  <c:v>4359</c:v>
                </c:pt>
                <c:pt idx="2">
                  <c:v>4384</c:v>
                </c:pt>
              </c:numCache>
            </c:numRef>
          </c:val>
          <c:extLst xmlns:c16r2="http://schemas.microsoft.com/office/drawing/2015/06/chart">
            <c:ext xmlns:c16="http://schemas.microsoft.com/office/drawing/2014/chart" uri="{C3380CC4-5D6E-409C-BE32-E72D297353CC}">
              <c16:uniqueId val="{00000000-AA14-4B3C-99AE-404D635A9D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2569</c:v>
                </c:pt>
                <c:pt idx="1">
                  <c:v>2076</c:v>
                </c:pt>
                <c:pt idx="2">
                  <c:v>1655</c:v>
                </c:pt>
              </c:numCache>
            </c:numRef>
          </c:val>
          <c:extLst xmlns:c16r2="http://schemas.microsoft.com/office/drawing/2015/06/chart">
            <c:ext xmlns:c16="http://schemas.microsoft.com/office/drawing/2014/chart" uri="{C3380CC4-5D6E-409C-BE32-E72D297353CC}">
              <c16:uniqueId val="{00000001-AA14-4B3C-99AE-404D635A9D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11651</c:v>
                </c:pt>
                <c:pt idx="1">
                  <c:v>12057</c:v>
                </c:pt>
                <c:pt idx="2">
                  <c:v>11445</c:v>
                </c:pt>
              </c:numCache>
            </c:numRef>
          </c:val>
          <c:extLst xmlns:c16r2="http://schemas.microsoft.com/office/drawing/2015/06/chart">
            <c:ext xmlns:c16="http://schemas.microsoft.com/office/drawing/2014/chart" uri="{C3380CC4-5D6E-409C-BE32-E72D297353CC}">
              <c16:uniqueId val="{00000002-AA14-4B3C-99AE-404D635A9DEA}"/>
            </c:ext>
          </c:extLst>
        </c:ser>
        <c:dLbls>
          <c:showLegendKey val="0"/>
          <c:showVal val="0"/>
          <c:showCatName val="0"/>
          <c:showSerName val="0"/>
          <c:showPercent val="0"/>
          <c:showBubbleSize val="0"/>
        </c:dLbls>
        <c:gapWidth val="120"/>
        <c:overlap val="100"/>
        <c:axId val="514575424"/>
        <c:axId val="514575808"/>
      </c:barChart>
      <c:catAx>
        <c:axId val="51457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575808"/>
        <c:crosses val="autoZero"/>
        <c:auto val="1"/>
        <c:lblAlgn val="ctr"/>
        <c:lblOffset val="100"/>
        <c:tickLblSkip val="1"/>
        <c:tickMarkSkip val="1"/>
        <c:noMultiLvlLbl val="0"/>
      </c:catAx>
      <c:valAx>
        <c:axId val="514575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57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50,571
49,508
246.71
41,719,972
40,141,759
1,271,160
15,950,337
30,092,865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0.50</a:t>
          </a:r>
          <a:r>
            <a:rPr kumimoji="1" lang="ja-JP" altLang="ja-JP" sz="1100">
              <a:solidFill>
                <a:schemeClr val="dk1"/>
              </a:solidFill>
              <a:effectLst/>
              <a:latin typeface="+mn-lt"/>
              <a:ea typeface="+mn-ea"/>
              <a:cs typeface="+mn-cs"/>
            </a:rPr>
            <a:t>で、昨年と変わらず類似団体と全国平均を上回っているが、決して高い数値ではなく依然として財政状況は弱い状況である。今後、企業誘致の推進などによる法人市民税、固定資産税、個人市民税の増収を図り、併せて徴収率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5426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78317</xdr:rowOff>
    </xdr:from>
    <xdr:to>
      <xdr:col>15</xdr:col>
      <xdr:colOff>82550</xdr:colOff>
      <xdr:row>37</xdr:row>
      <xdr:rowOff>158750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42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78317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154110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22877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27517</xdr:rowOff>
    </xdr:from>
    <xdr:to>
      <xdr:col>11</xdr:col>
      <xdr:colOff>82550</xdr:colOff>
      <xdr:row>37</xdr:row>
      <xdr:rowOff>129117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139294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27517</xdr:rowOff>
    </xdr:from>
    <xdr:to>
      <xdr:col>7</xdr:col>
      <xdr:colOff>31750</xdr:colOff>
      <xdr:row>37</xdr:row>
      <xdr:rowOff>129117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139294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92.5</a:t>
          </a:r>
          <a:r>
            <a:rPr kumimoji="1" lang="ja-JP" altLang="ja-JP" sz="110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a:t>
          </a:r>
          <a:r>
            <a:rPr kumimoji="1" lang="ja-JP" altLang="en-US" sz="1100">
              <a:solidFill>
                <a:schemeClr val="dk1"/>
              </a:solidFill>
              <a:effectLst/>
              <a:latin typeface="+mn-lt"/>
              <a:ea typeface="+mn-ea"/>
              <a:cs typeface="+mn-cs"/>
            </a:rPr>
            <a:t>等の増により、前年比で</a:t>
          </a:r>
          <a:r>
            <a:rPr kumimoji="1" lang="ja-JP" altLang="ja-JP" sz="1100">
              <a:solidFill>
                <a:schemeClr val="dk1"/>
              </a:solidFill>
              <a:effectLst/>
              <a:latin typeface="+mn-lt"/>
              <a:ea typeface="+mn-ea"/>
              <a:cs typeface="+mn-cs"/>
            </a:rPr>
            <a:t>分母（歳入）</a:t>
          </a:r>
          <a:r>
            <a:rPr kumimoji="1" lang="ja-JP" altLang="en-US" sz="1100">
              <a:solidFill>
                <a:schemeClr val="dk1"/>
              </a:solidFill>
              <a:effectLst/>
              <a:latin typeface="+mn-lt"/>
              <a:ea typeface="+mn-ea"/>
              <a:cs typeface="+mn-cs"/>
            </a:rPr>
            <a:t>の増加がみられたが、</a:t>
          </a:r>
          <a:r>
            <a:rPr kumimoji="1" lang="ja-JP" altLang="ja-JP" sz="1100">
              <a:solidFill>
                <a:schemeClr val="dk1"/>
              </a:solidFill>
              <a:effectLst/>
              <a:latin typeface="+mn-lt"/>
              <a:ea typeface="+mn-ea"/>
              <a:cs typeface="+mn-cs"/>
            </a:rPr>
            <a:t>物件費・人件費等の増加に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分子（歳出）</a:t>
          </a:r>
          <a:r>
            <a:rPr kumimoji="1" lang="ja-JP" altLang="en-US" sz="1100">
              <a:solidFill>
                <a:schemeClr val="dk1"/>
              </a:solidFill>
              <a:effectLst/>
              <a:latin typeface="+mn-lt"/>
              <a:ea typeface="+mn-ea"/>
              <a:cs typeface="+mn-cs"/>
            </a:rPr>
            <a:t>も増加したためである。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今後も災害復旧事業債の償還による公債費が増えることから、積極的な繰上償還を行うとともに、行政評価による事業の廃止・縮小に取り組む。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65987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88138</xdr:rowOff>
    </xdr:from>
    <xdr:to>
      <xdr:col>19</xdr:col>
      <xdr:colOff>133350</xdr:colOff>
      <xdr:row>62</xdr:row>
      <xdr:rowOff>29972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37513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88138</xdr:rowOff>
    </xdr:from>
    <xdr:to>
      <xdr:col>15</xdr:col>
      <xdr:colOff>82550</xdr:colOff>
      <xdr:row>62</xdr:row>
      <xdr:rowOff>44450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037513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44450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65549</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37338</xdr:rowOff>
    </xdr:from>
    <xdr:to>
      <xdr:col>15</xdr:col>
      <xdr:colOff>133350</xdr:colOff>
      <xdr:row>60</xdr:row>
      <xdr:rowOff>138938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149115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は、九州北部豪雨災害等の関連事業対応、会計年度任用職員の処遇改善の影響で増加傾向にある。また、物件費においても、システム更新経費や令和元年以降のふるさと応援寄付金の増に伴う必要経費の増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年度以降、類似団体平均を上回る数値となっている。</a:t>
          </a:r>
          <a:endParaRPr lang="ja-JP" altLang="ja-JP" sz="1400">
            <a:effectLst/>
          </a:endParaRPr>
        </a:p>
        <a:p>
          <a:r>
            <a:rPr kumimoji="1" lang="ja-JP" altLang="ja-JP" sz="1100">
              <a:solidFill>
                <a:schemeClr val="dk1"/>
              </a:solidFill>
              <a:effectLst/>
              <a:latin typeface="+mn-lt"/>
              <a:ea typeface="+mn-ea"/>
              <a:cs typeface="+mn-cs"/>
            </a:rPr>
            <a:t>　今後も災害復旧事業を継続して行う必要があり、人件費・物件費の大幅な減額は見込まれないものの、職員定数の計画の見直しや災害復旧事業の精査等を行い最大限の適正化を図る。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149543</xdr:rowOff>
    </xdr:from>
    <xdr:to>
      <xdr:col>23</xdr:col>
      <xdr:colOff>133350</xdr:colOff>
      <xdr:row>84</xdr:row>
      <xdr:rowOff>161607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55134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40740</xdr:rowOff>
    </xdr:from>
    <xdr:to>
      <xdr:col>19</xdr:col>
      <xdr:colOff>133350</xdr:colOff>
      <xdr:row>84</xdr:row>
      <xdr:rowOff>149543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442540"/>
          <a:ext cx="889000" cy="10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40740</xdr:rowOff>
    </xdr:from>
    <xdr:to>
      <xdr:col>15</xdr:col>
      <xdr:colOff>82550</xdr:colOff>
      <xdr:row>84</xdr:row>
      <xdr:rowOff>41577</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444254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41577</xdr:rowOff>
    </xdr:from>
    <xdr:to>
      <xdr:col>11</xdr:col>
      <xdr:colOff>31750</xdr:colOff>
      <xdr:row>84</xdr:row>
      <xdr:rowOff>58468</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444337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110807</xdr:rowOff>
    </xdr:from>
    <xdr:to>
      <xdr:col>23</xdr:col>
      <xdr:colOff>184150</xdr:colOff>
      <xdr:row>85</xdr:row>
      <xdr:rowOff>40957</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5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82884</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48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98743</xdr:rowOff>
    </xdr:from>
    <xdr:to>
      <xdr:col>19</xdr:col>
      <xdr:colOff>184150</xdr:colOff>
      <xdr:row>85</xdr:row>
      <xdr:rowOff>28893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5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13670</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58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161390</xdr:rowOff>
    </xdr:from>
    <xdr:to>
      <xdr:col>15</xdr:col>
      <xdr:colOff>133350</xdr:colOff>
      <xdr:row>84</xdr:row>
      <xdr:rowOff>91540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3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76317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4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162227</xdr:rowOff>
    </xdr:from>
    <xdr:to>
      <xdr:col>11</xdr:col>
      <xdr:colOff>82550</xdr:colOff>
      <xdr:row>84</xdr:row>
      <xdr:rowOff>92377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3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77154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47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7668</xdr:rowOff>
    </xdr:from>
    <xdr:to>
      <xdr:col>7</xdr:col>
      <xdr:colOff>31750</xdr:colOff>
      <xdr:row>84</xdr:row>
      <xdr:rowOff>109268</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4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94045</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49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年度に国家公務員の制度に準じて給与制度の総合的見直しを実施して以降、平成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年７月九州北部豪雨災害対応のために任期付職員を採用するなど、職員数が増加する中、採用・退職、経験年数に係る職員構成が変動しているが、数値は</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横ばいで推移している。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年度も数値に</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増減はないが、引き続き、職員構成の変動による影響が生じるものと考えられる。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9324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月の九州北部豪雨により、他の地方自治体等から職員派遣の支援を受けているものの、十分ではないため、一時的に職員定数の特例を設け、</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人増員した。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豪雨災害以降、</a:t>
          </a:r>
          <a:r>
            <a:rPr kumimoji="1" lang="ja-JP" altLang="ja-JP" sz="1100">
              <a:solidFill>
                <a:schemeClr val="dk1"/>
              </a:solidFill>
              <a:effectLst/>
              <a:latin typeface="+mn-lt"/>
              <a:ea typeface="+mn-ea"/>
              <a:cs typeface="+mn-cs"/>
            </a:rPr>
            <a:t>復旧・復興業務の</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一定数の職員増</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特例定数の範囲内で正規職員の増員採用や任期付職員の採用等を行い業務に対応して</a:t>
          </a:r>
          <a:r>
            <a:rPr kumimoji="1" lang="ja-JP" altLang="en-US" sz="1100">
              <a:solidFill>
                <a:schemeClr val="dk1"/>
              </a:solidFill>
              <a:effectLst/>
              <a:latin typeface="+mn-lt"/>
              <a:ea typeface="+mn-ea"/>
              <a:cs typeface="+mn-cs"/>
            </a:rPr>
            <a:t>きたが、今後は職員減に取り組みたい。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このような状況において、令和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日現在の職員数は</a:t>
          </a:r>
          <a:r>
            <a:rPr kumimoji="1" lang="en-US" altLang="ja-JP" sz="1100">
              <a:solidFill>
                <a:schemeClr val="dk1"/>
              </a:solidFill>
              <a:effectLst/>
              <a:latin typeface="+mn-lt"/>
              <a:ea typeface="+mn-ea"/>
              <a:cs typeface="+mn-cs"/>
            </a:rPr>
            <a:t>524</a:t>
          </a:r>
          <a:r>
            <a:rPr kumimoji="1" lang="ja-JP" altLang="ja-JP" sz="1100">
              <a:solidFill>
                <a:schemeClr val="dk1"/>
              </a:solidFill>
              <a:effectLst/>
              <a:latin typeface="+mn-lt"/>
              <a:ea typeface="+mn-ea"/>
              <a:cs typeface="+mn-cs"/>
            </a:rPr>
            <a:t>人（前年度比</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人）となっている。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1936</xdr:rowOff>
    </xdr:from>
    <xdr:to>
      <xdr:col>81</xdr:col>
      <xdr:colOff>44450</xdr:colOff>
      <xdr:row>62</xdr:row>
      <xdr:rowOff>6531</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6179800" y="10631836"/>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62</xdr:row>
      <xdr:rowOff>6531</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62609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153851</xdr:rowOff>
    </xdr:from>
    <xdr:to>
      <xdr:col>72</xdr:col>
      <xdr:colOff>203200</xdr:colOff>
      <xdr:row>61</xdr:row>
      <xdr:rowOff>167640</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6123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61</xdr:row>
      <xdr:rowOff>153851</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5950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94663</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55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127181</xdr:rowOff>
    </xdr:from>
    <xdr:to>
      <xdr:col>77</xdr:col>
      <xdr:colOff>95250</xdr:colOff>
      <xdr:row>62</xdr:row>
      <xdr:rowOff>57331</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103051</xdr:rowOff>
    </xdr:from>
    <xdr:to>
      <xdr:col>68</xdr:col>
      <xdr:colOff>203200</xdr:colOff>
      <xdr:row>62</xdr:row>
      <xdr:rowOff>33201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17978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％となり、前年と比べて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合併特例債や過疎債等の起債償還が増加したことで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分子となる償還額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等の増により</a:t>
          </a:r>
          <a:r>
            <a:rPr kumimoji="1" lang="ja-JP" altLang="ja-JP" sz="1100">
              <a:solidFill>
                <a:schemeClr val="dk1"/>
              </a:solidFill>
              <a:effectLst/>
              <a:latin typeface="+mn-lt"/>
              <a:ea typeface="+mn-ea"/>
              <a:cs typeface="+mn-cs"/>
            </a:rPr>
            <a:t>分母となる標準財政</a:t>
          </a:r>
          <a:r>
            <a:rPr kumimoji="1" lang="ja-JP" altLang="en-US" sz="1100">
              <a:solidFill>
                <a:schemeClr val="dk1"/>
              </a:solidFill>
              <a:effectLst/>
              <a:latin typeface="+mn-lt"/>
              <a:ea typeface="+mn-ea"/>
              <a:cs typeface="+mn-cs"/>
            </a:rPr>
            <a:t>規模が増加したため、単年度比率が減少</a:t>
          </a:r>
          <a:r>
            <a:rPr kumimoji="1" lang="ja-JP" altLang="ja-JP" sz="1100">
              <a:solidFill>
                <a:schemeClr val="dk1"/>
              </a:solidFill>
              <a:effectLst/>
              <a:latin typeface="+mn-lt"/>
              <a:ea typeface="+mn-ea"/>
              <a:cs typeface="+mn-cs"/>
            </a:rPr>
            <a:t>したことが主な要因である。</a:t>
          </a:r>
          <a:endParaRPr lang="ja-JP" altLang="ja-JP" sz="1400">
            <a:effectLst/>
          </a:endParaRPr>
        </a:p>
        <a:p>
          <a:r>
            <a:rPr kumimoji="1" lang="ja-JP" altLang="ja-JP" sz="1100">
              <a:solidFill>
                <a:schemeClr val="dk1"/>
              </a:solidFill>
              <a:effectLst/>
              <a:latin typeface="+mn-lt"/>
              <a:ea typeface="+mn-ea"/>
              <a:cs typeface="+mn-cs"/>
            </a:rPr>
            <a:t>　また、災害復旧事業や庁舎建設事業等の大型事業に伴い、償還額の増が見込まれるため数値の悪化は避けられない状況である。今後は事業の選択をするとともに、交付税措置のある起債の活用に努める。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81945</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6179800" y="70539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150888</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5290800" y="71113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2419</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4401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104926</xdr:rowOff>
    </xdr:from>
    <xdr:to>
      <xdr:col>68</xdr:col>
      <xdr:colOff>152400</xdr:colOff>
      <xdr:row>42</xdr:row>
      <xdr:rowOff>2419</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a:off x="13512800" y="71343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昨年度同様に、将来負担比率は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た。任意繰上償還により、地方債残高の減少に加え、充当可能財源である基金（地域振興基金等）の増や交付税措置率の高い起債の借入を行っていることが主な要因である。現在行っている災害復旧事業に伴い、地方債の現在高の増や充当可能基金の減が見込まれるため数値の悪化は避けられない状況である。今後は事業の選択をするとともに、交付税措置のある起債の活用等により、将来負担比率の悪化を抑え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xmlns=""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xmlns=""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xmlns=""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a:extLst>
            <a:ext uri="{FF2B5EF4-FFF2-40B4-BE49-F238E27FC236}">
              <a16:creationId xmlns:a16="http://schemas.microsoft.com/office/drawing/2014/main" xmlns="" id="{00000000-0008-0000-0300-0000C2010000}"/>
            </a:ext>
          </a:extLst>
        </xdr:cNvPr>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50,571
49,508
246.71
41,719,972
40,141,759
1,271,160
15,950,337
30,092,865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前年度と比較すると令和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ほぼ横ばいであるが、前年に続き</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復旧・復興業務の目途が付くまでの間は、特例定数の範囲内で正規職員の増員採用や任期付職員の採用等を行い、業務に対応していく必要があるため経費の増が見込まれるが、定数管理の徹底を図り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36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6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611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1696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普通交付税等の</a:t>
          </a:r>
          <a:r>
            <a:rPr kumimoji="1" lang="ja-JP" altLang="ja-JP" sz="1100">
              <a:solidFill>
                <a:schemeClr val="dk1"/>
              </a:solidFill>
              <a:effectLst/>
              <a:latin typeface="+mn-lt"/>
              <a:ea typeface="+mn-ea"/>
              <a:cs typeface="+mn-cs"/>
            </a:rPr>
            <a:t>経常的一般財源</a:t>
          </a:r>
          <a:r>
            <a:rPr kumimoji="1" lang="ja-JP" altLang="en-US" sz="1100">
              <a:solidFill>
                <a:schemeClr val="dk1"/>
              </a:solidFill>
              <a:effectLst/>
              <a:latin typeface="+mn-lt"/>
              <a:ea typeface="+mn-ea"/>
              <a:cs typeface="+mn-cs"/>
            </a:rPr>
            <a:t>は増加したが、住民基本台帳管理事務費や基幹系システム管理運営事業費</a:t>
          </a:r>
          <a:r>
            <a:rPr kumimoji="1" lang="ja-JP" altLang="ja-JP" sz="1100">
              <a:solidFill>
                <a:schemeClr val="dk1"/>
              </a:solidFill>
              <a:effectLst/>
              <a:latin typeface="+mn-lt"/>
              <a:ea typeface="+mn-ea"/>
              <a:cs typeface="+mn-cs"/>
            </a:rPr>
            <a:t>の増による影響で前年度比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今後も公共施設の適正維持とともに、管理方法を含めた事業費の見直し等コスト削減に努める。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152400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819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16</xdr:row>
      <xdr:rowOff>76200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654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16</xdr:row>
      <xdr:rowOff>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654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743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前年度と比較すると令和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障がい福祉サービス事業</a:t>
          </a:r>
          <a:r>
            <a:rPr kumimoji="1" lang="ja-JP" altLang="en-US" sz="1100">
              <a:solidFill>
                <a:schemeClr val="dk1"/>
              </a:solidFill>
              <a:effectLst/>
              <a:latin typeface="+mn-lt"/>
              <a:ea typeface="+mn-ea"/>
              <a:cs typeface="+mn-cs"/>
            </a:rPr>
            <a:t>・生活保護事業費</a:t>
          </a:r>
          <a:r>
            <a:rPr kumimoji="1" lang="ja-JP" altLang="ja-JP" sz="1100">
              <a:solidFill>
                <a:schemeClr val="dk1"/>
              </a:solidFill>
              <a:effectLst/>
              <a:latin typeface="+mn-lt"/>
              <a:ea typeface="+mn-ea"/>
              <a:cs typeface="+mn-cs"/>
            </a:rPr>
            <a:t>の増により前年度比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ポイントの増となっている。　</a:t>
          </a:r>
          <a:endParaRPr lang="ja-JP" altLang="ja-JP" sz="1400">
            <a:effectLst/>
          </a:endParaRPr>
        </a:p>
        <a:p>
          <a:r>
            <a:rPr kumimoji="1" lang="ja-JP" altLang="ja-JP" sz="1100">
              <a:solidFill>
                <a:schemeClr val="dk1"/>
              </a:solidFill>
              <a:effectLst/>
              <a:latin typeface="+mn-lt"/>
              <a:ea typeface="+mn-ea"/>
              <a:cs typeface="+mn-cs"/>
            </a:rPr>
            <a:t>　今後も各福祉制度の受給増により扶助費の増嵩が想定されるため、審査等の適正化を進め、歳出抑制に努める。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101854</xdr:rowOff>
    </xdr:from>
    <xdr:to>
      <xdr:col>24</xdr:col>
      <xdr:colOff>25400</xdr:colOff>
      <xdr:row>55</xdr:row>
      <xdr:rowOff>120142</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531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55</xdr:row>
      <xdr:rowOff>101854</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495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65278</xdr:rowOff>
    </xdr:from>
    <xdr:to>
      <xdr:col>15</xdr:col>
      <xdr:colOff>98425</xdr:colOff>
      <xdr:row>55</xdr:row>
      <xdr:rowOff>129286</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2209800" y="9495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129286</xdr:rowOff>
    </xdr:from>
    <xdr:to>
      <xdr:col>11</xdr:col>
      <xdr:colOff>9525</xdr:colOff>
      <xdr:row>56</xdr:row>
      <xdr:rowOff>85852</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5590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85869</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51054</xdr:rowOff>
    </xdr:from>
    <xdr:to>
      <xdr:col>20</xdr:col>
      <xdr:colOff>38100</xdr:colOff>
      <xdr:row>55</xdr:row>
      <xdr:rowOff>152654</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14478</xdr:rowOff>
    </xdr:from>
    <xdr:to>
      <xdr:col>15</xdr:col>
      <xdr:colOff>149225</xdr:colOff>
      <xdr:row>55</xdr:row>
      <xdr:rowOff>116078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126255</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146829</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介護保険給付費等の増</a:t>
          </a:r>
          <a:r>
            <a:rPr kumimoji="1" lang="ja-JP" altLang="en-US" sz="1100">
              <a:solidFill>
                <a:schemeClr val="dk1"/>
              </a:solidFill>
              <a:effectLst/>
              <a:latin typeface="+mn-lt"/>
              <a:ea typeface="+mn-ea"/>
              <a:cs typeface="+mn-cs"/>
            </a:rPr>
            <a:t>がみられたが、</a:t>
          </a:r>
          <a:r>
            <a:rPr kumimoji="1" lang="ja-JP" altLang="ja-JP" sz="1100">
              <a:solidFill>
                <a:schemeClr val="dk1"/>
              </a:solidFill>
              <a:effectLst/>
              <a:latin typeface="+mn-lt"/>
              <a:ea typeface="+mn-ea"/>
              <a:cs typeface="+mn-cs"/>
            </a:rPr>
            <a:t>普通交付税等の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歳入の経常的一般財源等の</a:t>
          </a:r>
          <a:r>
            <a:rPr kumimoji="1" lang="ja-JP" altLang="en-US" sz="1100">
              <a:solidFill>
                <a:schemeClr val="dk1"/>
              </a:solidFill>
              <a:effectLst/>
              <a:latin typeface="+mn-lt"/>
              <a:ea typeface="+mn-ea"/>
              <a:cs typeface="+mn-cs"/>
            </a:rPr>
            <a:t>増により</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後期高齢者医療事業、介護保険事業の特別会計への繰出金は増加傾向</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あるため、事業見直し等により繰出金の抑制を図り、普通会計の負担を減らしていく必要がある。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xdr:rowOff>
    </xdr:from>
    <xdr:to>
      <xdr:col>78</xdr:col>
      <xdr:colOff>69850</xdr:colOff>
      <xdr:row>55</xdr:row>
      <xdr:rowOff>107950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xdr:rowOff>
    </xdr:from>
    <xdr:to>
      <xdr:col>73</xdr:col>
      <xdr:colOff>180975</xdr:colOff>
      <xdr:row>55</xdr:row>
      <xdr:rowOff>88900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893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88900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73677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a:t>
          </a:r>
          <a:r>
            <a:rPr kumimoji="1" lang="ja-JP" altLang="en-US" sz="1100">
              <a:solidFill>
                <a:schemeClr val="dk1"/>
              </a:solidFill>
              <a:effectLst/>
              <a:latin typeface="+mn-lt"/>
              <a:ea typeface="+mn-ea"/>
              <a:cs typeface="+mn-cs"/>
            </a:rPr>
            <a:t>ゴミ処理施設運営</a:t>
          </a:r>
          <a:r>
            <a:rPr kumimoji="1" lang="ja-JP" altLang="ja-JP" sz="1100">
              <a:solidFill>
                <a:schemeClr val="dk1"/>
              </a:solidFill>
              <a:effectLst/>
              <a:latin typeface="+mn-lt"/>
              <a:ea typeface="+mn-ea"/>
              <a:cs typeface="+mn-cs"/>
            </a:rPr>
            <a:t>負担金</a:t>
          </a:r>
          <a:r>
            <a:rPr kumimoji="1" lang="ja-JP" altLang="en-US" sz="1100">
              <a:solidFill>
                <a:schemeClr val="dk1"/>
              </a:solidFill>
              <a:effectLst/>
              <a:latin typeface="+mn-lt"/>
              <a:ea typeface="+mn-ea"/>
              <a:cs typeface="+mn-cs"/>
            </a:rPr>
            <a:t>等の増による</a:t>
          </a:r>
          <a:r>
            <a:rPr kumimoji="1" lang="ja-JP" altLang="ja-JP" sz="1100">
              <a:solidFill>
                <a:schemeClr val="dk1"/>
              </a:solidFill>
              <a:effectLst/>
              <a:latin typeface="+mn-lt"/>
              <a:ea typeface="+mn-ea"/>
              <a:cs typeface="+mn-cs"/>
            </a:rPr>
            <a:t>影響で前年度比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　今後も補助金交付団体の精査、現行補助金の廃止・縮小も含めた補助金交付基準の見直し、特別会計や一部事務組合の歳出見直しによる繰出金縮減を等行い、歳出の適正化に努める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24130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19558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303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149860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149860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004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ポイントの減となっており、類似団体平均を下回っている。要因として、</a:t>
          </a:r>
          <a:r>
            <a:rPr kumimoji="1" lang="ja-JP" altLang="en-US" sz="1100">
              <a:solidFill>
                <a:schemeClr val="dk1"/>
              </a:solidFill>
              <a:effectLst/>
              <a:latin typeface="+mn-lt"/>
              <a:ea typeface="+mn-ea"/>
              <a:cs typeface="+mn-cs"/>
            </a:rPr>
            <a:t>合併特例</a:t>
          </a:r>
          <a:r>
            <a:rPr kumimoji="1" lang="ja-JP" altLang="ja-JP" sz="1100">
              <a:solidFill>
                <a:schemeClr val="dk1"/>
              </a:solidFill>
              <a:effectLst/>
              <a:latin typeface="+mn-lt"/>
              <a:ea typeface="+mn-ea"/>
              <a:cs typeface="+mn-cs"/>
            </a:rPr>
            <a:t>債や過疎債の増がある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普通交付税の追加交付等による一時的な歳入の経常的一般財源等の伸びによる影響が</a:t>
          </a:r>
          <a:r>
            <a:rPr kumimoji="1" lang="ja-JP" altLang="en-US" sz="1100">
              <a:solidFill>
                <a:schemeClr val="dk1"/>
              </a:solidFill>
              <a:effectLst/>
              <a:latin typeface="+mn-lt"/>
              <a:ea typeface="+mn-ea"/>
              <a:cs typeface="+mn-cs"/>
            </a:rPr>
            <a:t>考えられる</a:t>
          </a:r>
          <a:r>
            <a:rPr kumimoji="1" lang="ja-JP" altLang="ja-JP" sz="1100">
              <a:solidFill>
                <a:schemeClr val="dk1"/>
              </a:solidFill>
              <a:effectLst/>
              <a:latin typeface="+mn-lt"/>
              <a:ea typeface="+mn-ea"/>
              <a:cs typeface="+mn-cs"/>
            </a:rPr>
            <a:t>。今後、災害復旧事業債や庁舎建設事業等の大型事業の償還額の増加が見込まれるため、投資事業を厳密に精査し、起債額の抑制に努める。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146050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987800" y="1330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146050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098800" y="1323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88900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323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0</xdr:rowOff>
    </xdr:from>
    <xdr:to>
      <xdr:col>11</xdr:col>
      <xdr:colOff>9525</xdr:colOff>
      <xdr:row>78</xdr:row>
      <xdr:rowOff>88900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1320800" y="1337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73677</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120650</xdr:rowOff>
    </xdr:from>
    <xdr:to>
      <xdr:col>6</xdr:col>
      <xdr:colOff>171450</xdr:colOff>
      <xdr:row>78</xdr:row>
      <xdr:rowOff>50800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公債費を除く経常収支比率は、類似団体平均を上回っており、前年度比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ポイントの増となっている。分母となる経常的一般財源等が普通交付税</a:t>
          </a:r>
          <a:r>
            <a:rPr kumimoji="1" lang="ja-JP" altLang="en-US" sz="1100">
              <a:solidFill>
                <a:schemeClr val="dk1"/>
              </a:solidFill>
              <a:effectLst/>
              <a:latin typeface="+mn-lt"/>
              <a:ea typeface="+mn-ea"/>
              <a:cs typeface="+mn-cs"/>
            </a:rPr>
            <a:t>等の増により増加したが、</a:t>
          </a:r>
          <a:r>
            <a:rPr kumimoji="1" lang="ja-JP" altLang="ja-JP" sz="1100">
              <a:solidFill>
                <a:schemeClr val="dk1"/>
              </a:solidFill>
              <a:effectLst/>
              <a:latin typeface="+mn-lt"/>
              <a:ea typeface="+mn-ea"/>
              <a:cs typeface="+mn-cs"/>
            </a:rPr>
            <a:t>分子となる経常経費等一般財源において、人件費、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等が増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したことが主な要因となっている。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今後も、施設管理経費の適正化等も踏まえた全市をあげた総合的な事業費の抑制を進め、経常収支の改善に努める。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158024</xdr:rowOff>
    </xdr:from>
    <xdr:to>
      <xdr:col>82</xdr:col>
      <xdr:colOff>107950</xdr:colOff>
      <xdr:row>76</xdr:row>
      <xdr:rowOff>25763</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5671800" y="130167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2903</xdr:rowOff>
    </xdr:from>
    <xdr:to>
      <xdr:col>78</xdr:col>
      <xdr:colOff>69850</xdr:colOff>
      <xdr:row>75</xdr:row>
      <xdr:rowOff>158024</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269020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2903</xdr:rowOff>
    </xdr:from>
    <xdr:to>
      <xdr:col>73</xdr:col>
      <xdr:colOff>180975</xdr:colOff>
      <xdr:row>75</xdr:row>
      <xdr:rowOff>118835</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3893800" y="12690203"/>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66584</xdr:rowOff>
    </xdr:from>
    <xdr:to>
      <xdr:col>69</xdr:col>
      <xdr:colOff>92075</xdr:colOff>
      <xdr:row>75</xdr:row>
      <xdr:rowOff>118835</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004800" y="129253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146413</xdr:rowOff>
    </xdr:from>
    <xdr:to>
      <xdr:col>82</xdr:col>
      <xdr:colOff>158750</xdr:colOff>
      <xdr:row>76</xdr:row>
      <xdr:rowOff>76563</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118490</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297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107224</xdr:rowOff>
    </xdr:from>
    <xdr:to>
      <xdr:col>78</xdr:col>
      <xdr:colOff>120650</xdr:colOff>
      <xdr:row>76</xdr:row>
      <xdr:rowOff>37374</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22151</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305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123553</xdr:rowOff>
    </xdr:from>
    <xdr:to>
      <xdr:col>74</xdr:col>
      <xdr:colOff>31750</xdr:colOff>
      <xdr:row>74</xdr:row>
      <xdr:rowOff>53703</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2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63880</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240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68035</xdr:rowOff>
    </xdr:from>
    <xdr:to>
      <xdr:col>69</xdr:col>
      <xdr:colOff>142875</xdr:colOff>
      <xdr:row>75</xdr:row>
      <xdr:rowOff>169636</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8362</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15784</xdr:rowOff>
    </xdr:from>
    <xdr:to>
      <xdr:col>65</xdr:col>
      <xdr:colOff>53975</xdr:colOff>
      <xdr:row>75</xdr:row>
      <xdr:rowOff>117384</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127561</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124460</xdr:rowOff>
    </xdr:from>
    <xdr:to>
      <xdr:col>29</xdr:col>
      <xdr:colOff>127000</xdr:colOff>
      <xdr:row>16</xdr:row>
      <xdr:rowOff>168872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915285"/>
          <a:ext cx="647700" cy="4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168872</xdr:rowOff>
    </xdr:from>
    <xdr:to>
      <xdr:col>26</xdr:col>
      <xdr:colOff>50800</xdr:colOff>
      <xdr:row>17</xdr:row>
      <xdr:rowOff>3696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959697"/>
          <a:ext cx="698500" cy="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3696</xdr:rowOff>
    </xdr:from>
    <xdr:to>
      <xdr:col>22</xdr:col>
      <xdr:colOff>114300</xdr:colOff>
      <xdr:row>17</xdr:row>
      <xdr:rowOff>3797</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65971"/>
          <a:ext cx="698500" cy="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3797</xdr:rowOff>
    </xdr:from>
    <xdr:to>
      <xdr:col>18</xdr:col>
      <xdr:colOff>177800</xdr:colOff>
      <xdr:row>17</xdr:row>
      <xdr:rowOff>77851</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966072"/>
          <a:ext cx="698500" cy="7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73660</xdr:rowOff>
    </xdr:from>
    <xdr:to>
      <xdr:col>29</xdr:col>
      <xdr:colOff>177800</xdr:colOff>
      <xdr:row>17</xdr:row>
      <xdr:rowOff>3810</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86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90187</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7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118072</xdr:rowOff>
    </xdr:from>
    <xdr:to>
      <xdr:col>26</xdr:col>
      <xdr:colOff>101600</xdr:colOff>
      <xdr:row>17</xdr:row>
      <xdr:rowOff>48222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90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58399</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677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124346</xdr:rowOff>
    </xdr:from>
    <xdr:to>
      <xdr:col>22</xdr:col>
      <xdr:colOff>165100</xdr:colOff>
      <xdr:row>17</xdr:row>
      <xdr:rowOff>54496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9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64673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68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124447</xdr:rowOff>
    </xdr:from>
    <xdr:to>
      <xdr:col>19</xdr:col>
      <xdr:colOff>38100</xdr:colOff>
      <xdr:row>17</xdr:row>
      <xdr:rowOff>54597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91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64774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6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27051</xdr:rowOff>
    </xdr:from>
    <xdr:to>
      <xdr:col>15</xdr:col>
      <xdr:colOff>101600</xdr:colOff>
      <xdr:row>17</xdr:row>
      <xdr:rowOff>128651</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9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138828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75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286693</xdr:rowOff>
    </xdr:from>
    <xdr:to>
      <xdr:col>29</xdr:col>
      <xdr:colOff>127000</xdr:colOff>
      <xdr:row>36</xdr:row>
      <xdr:rowOff>39936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003800" y="6897043"/>
          <a:ext cx="647700" cy="96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286693</xdr:rowOff>
    </xdr:from>
    <xdr:to>
      <xdr:col>26</xdr:col>
      <xdr:colOff>50800</xdr:colOff>
      <xdr:row>36</xdr:row>
      <xdr:rowOff>7834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4305300" y="6897043"/>
          <a:ext cx="698500" cy="6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272977</xdr:rowOff>
    </xdr:from>
    <xdr:to>
      <xdr:col>22</xdr:col>
      <xdr:colOff>114300</xdr:colOff>
      <xdr:row>36</xdr:row>
      <xdr:rowOff>7834</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3606800" y="6883327"/>
          <a:ext cx="698500" cy="7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212856</xdr:rowOff>
    </xdr:from>
    <xdr:to>
      <xdr:col>18</xdr:col>
      <xdr:colOff>177800</xdr:colOff>
      <xdr:row>35</xdr:row>
      <xdr:rowOff>272977</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6823206"/>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332036</xdr:rowOff>
    </xdr:from>
    <xdr:to>
      <xdr:col>29</xdr:col>
      <xdr:colOff>177800</xdr:colOff>
      <xdr:row>36</xdr:row>
      <xdr:rowOff>90736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694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304113</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691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235893</xdr:rowOff>
    </xdr:from>
    <xdr:to>
      <xdr:col>26</xdr:col>
      <xdr:colOff>101600</xdr:colOff>
      <xdr:row>35</xdr:row>
      <xdr:rowOff>337493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684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322270</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693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299934</xdr:rowOff>
    </xdr:from>
    <xdr:to>
      <xdr:col>22</xdr:col>
      <xdr:colOff>165100</xdr:colOff>
      <xdr:row>36</xdr:row>
      <xdr:rowOff>58634</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691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43411</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699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222177</xdr:rowOff>
    </xdr:from>
    <xdr:to>
      <xdr:col>19</xdr:col>
      <xdr:colOff>38100</xdr:colOff>
      <xdr:row>35</xdr:row>
      <xdr:rowOff>323777</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683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333954</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660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162056</xdr:rowOff>
    </xdr:from>
    <xdr:to>
      <xdr:col>15</xdr:col>
      <xdr:colOff>101600</xdr:colOff>
      <xdr:row>35</xdr:row>
      <xdr:rowOff>263656</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677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273833</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654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50,571
49,508
246.71
41,719,972
40,141,759
1,271,160
15,950,337
30,092,865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109588</xdr:rowOff>
    </xdr:from>
    <xdr:to>
      <xdr:col>24</xdr:col>
      <xdr:colOff>63500</xdr:colOff>
      <xdr:row>36</xdr:row>
      <xdr:rowOff>126479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281788"/>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126479</xdr:rowOff>
    </xdr:from>
    <xdr:to>
      <xdr:col>19</xdr:col>
      <xdr:colOff>177800</xdr:colOff>
      <xdr:row>36</xdr:row>
      <xdr:rowOff>126962</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298679"/>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120955</xdr:rowOff>
    </xdr:from>
    <xdr:to>
      <xdr:col>15</xdr:col>
      <xdr:colOff>50800</xdr:colOff>
      <xdr:row>36</xdr:row>
      <xdr:rowOff>126962</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293155"/>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120955</xdr:rowOff>
    </xdr:from>
    <xdr:to>
      <xdr:col>10</xdr:col>
      <xdr:colOff>114300</xdr:colOff>
      <xdr:row>37</xdr:row>
      <xdr:rowOff>136881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293155"/>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58788</xdr:rowOff>
    </xdr:from>
    <xdr:to>
      <xdr:col>24</xdr:col>
      <xdr:colOff>114300</xdr:colOff>
      <xdr:row>36</xdr:row>
      <xdr:rowOff>160388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81665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0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75679</xdr:rowOff>
    </xdr:from>
    <xdr:to>
      <xdr:col>20</xdr:col>
      <xdr:colOff>38100</xdr:colOff>
      <xdr:row>37</xdr:row>
      <xdr:rowOff>5829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22356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0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76162</xdr:rowOff>
    </xdr:from>
    <xdr:to>
      <xdr:col>15</xdr:col>
      <xdr:colOff>101600</xdr:colOff>
      <xdr:row>37</xdr:row>
      <xdr:rowOff>6312</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22839</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02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70155</xdr:rowOff>
    </xdr:from>
    <xdr:to>
      <xdr:col>10</xdr:col>
      <xdr:colOff>165100</xdr:colOff>
      <xdr:row>37</xdr:row>
      <xdr:rowOff>305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16832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0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86081</xdr:rowOff>
    </xdr:from>
    <xdr:to>
      <xdr:col>6</xdr:col>
      <xdr:colOff>38100</xdr:colOff>
      <xdr:row>38</xdr:row>
      <xdr:rowOff>16231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32758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2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99433</xdr:rowOff>
    </xdr:from>
    <xdr:to>
      <xdr:col>24</xdr:col>
      <xdr:colOff>63500</xdr:colOff>
      <xdr:row>53</xdr:row>
      <xdr:rowOff>127274</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9186283"/>
          <a:ext cx="838200" cy="2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99433</xdr:rowOff>
    </xdr:from>
    <xdr:to>
      <xdr:col>19</xdr:col>
      <xdr:colOff>177800</xdr:colOff>
      <xdr:row>54</xdr:row>
      <xdr:rowOff>138949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186283"/>
          <a:ext cx="889000" cy="2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138949</xdr:rowOff>
    </xdr:from>
    <xdr:to>
      <xdr:col>15</xdr:col>
      <xdr:colOff>50800</xdr:colOff>
      <xdr:row>54</xdr:row>
      <xdr:rowOff>142721</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39724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62891</xdr:rowOff>
    </xdr:from>
    <xdr:to>
      <xdr:col>10</xdr:col>
      <xdr:colOff>114300</xdr:colOff>
      <xdr:row>54</xdr:row>
      <xdr:rowOff>142721</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9149741"/>
          <a:ext cx="889000" cy="25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76474</xdr:rowOff>
    </xdr:from>
    <xdr:to>
      <xdr:col>24</xdr:col>
      <xdr:colOff>114300</xdr:colOff>
      <xdr:row>54</xdr:row>
      <xdr:rowOff>6624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1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99351</xdr:rowOff>
    </xdr:from>
    <xdr:ext cx="599010"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01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48633</xdr:rowOff>
    </xdr:from>
    <xdr:to>
      <xdr:col>20</xdr:col>
      <xdr:colOff>38100</xdr:colOff>
      <xdr:row>53</xdr:row>
      <xdr:rowOff>150233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166760</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497795" y="89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88149</xdr:rowOff>
    </xdr:from>
    <xdr:to>
      <xdr:col>15</xdr:col>
      <xdr:colOff>101600</xdr:colOff>
      <xdr:row>55</xdr:row>
      <xdr:rowOff>18299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3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34826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1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91921</xdr:rowOff>
    </xdr:from>
    <xdr:to>
      <xdr:col>10</xdr:col>
      <xdr:colOff>165100</xdr:colOff>
      <xdr:row>55</xdr:row>
      <xdr:rowOff>22071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3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38598</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1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12091</xdr:rowOff>
    </xdr:from>
    <xdr:to>
      <xdr:col>6</xdr:col>
      <xdr:colOff>38100</xdr:colOff>
      <xdr:row>53</xdr:row>
      <xdr:rowOff>113691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0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130218</xdr:rowOff>
    </xdr:from>
    <xdr:ext cx="599010"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30795" y="88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88402</xdr:rowOff>
    </xdr:from>
    <xdr:to>
      <xdr:col>24</xdr:col>
      <xdr:colOff>63500</xdr:colOff>
      <xdr:row>78</xdr:row>
      <xdr:rowOff>93523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461502"/>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88402</xdr:rowOff>
    </xdr:from>
    <xdr:to>
      <xdr:col>19</xdr:col>
      <xdr:colOff>177800</xdr:colOff>
      <xdr:row>78</xdr:row>
      <xdr:rowOff>92289</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46150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92289</xdr:rowOff>
    </xdr:from>
    <xdr:to>
      <xdr:col>15</xdr:col>
      <xdr:colOff>50800</xdr:colOff>
      <xdr:row>78</xdr:row>
      <xdr:rowOff>92380</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46538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84699</xdr:rowOff>
    </xdr:from>
    <xdr:to>
      <xdr:col>10</xdr:col>
      <xdr:colOff>114300</xdr:colOff>
      <xdr:row>78</xdr:row>
      <xdr:rowOff>92380</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3457799"/>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42723</xdr:rowOff>
    </xdr:from>
    <xdr:to>
      <xdr:col>24</xdr:col>
      <xdr:colOff>114300</xdr:colOff>
      <xdr:row>78</xdr:row>
      <xdr:rowOff>144323</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129100</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33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37602</xdr:rowOff>
    </xdr:from>
    <xdr:to>
      <xdr:col>20</xdr:col>
      <xdr:colOff>38100</xdr:colOff>
      <xdr:row>78</xdr:row>
      <xdr:rowOff>139202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130329</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50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41489</xdr:rowOff>
    </xdr:from>
    <xdr:to>
      <xdr:col>15</xdr:col>
      <xdr:colOff>101600</xdr:colOff>
      <xdr:row>78</xdr:row>
      <xdr:rowOff>143089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4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134216</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50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41580</xdr:rowOff>
    </xdr:from>
    <xdr:to>
      <xdr:col>10</xdr:col>
      <xdr:colOff>165100</xdr:colOff>
      <xdr:row>78</xdr:row>
      <xdr:rowOff>143180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134307</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5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33899</xdr:rowOff>
    </xdr:from>
    <xdr:to>
      <xdr:col>6</xdr:col>
      <xdr:colOff>38100</xdr:colOff>
      <xdr:row>78</xdr:row>
      <xdr:rowOff>135499</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126626</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4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157499</xdr:rowOff>
    </xdr:from>
    <xdr:to>
      <xdr:col>24</xdr:col>
      <xdr:colOff>63500</xdr:colOff>
      <xdr:row>96</xdr:row>
      <xdr:rowOff>11988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445249"/>
          <a:ext cx="8382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166556</xdr:rowOff>
    </xdr:from>
    <xdr:to>
      <xdr:col>19</xdr:col>
      <xdr:colOff>177800</xdr:colOff>
      <xdr:row>96</xdr:row>
      <xdr:rowOff>11988</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908300" y="16454306"/>
          <a:ext cx="8890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166556</xdr:rowOff>
    </xdr:from>
    <xdr:to>
      <xdr:col>15</xdr:col>
      <xdr:colOff>50800</xdr:colOff>
      <xdr:row>97</xdr:row>
      <xdr:rowOff>9496</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454306"/>
          <a:ext cx="889000" cy="1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9496</xdr:rowOff>
    </xdr:from>
    <xdr:to>
      <xdr:col>10</xdr:col>
      <xdr:colOff>114300</xdr:colOff>
      <xdr:row>97</xdr:row>
      <xdr:rowOff>29449</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640146"/>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106699</xdr:rowOff>
    </xdr:from>
    <xdr:to>
      <xdr:col>24</xdr:col>
      <xdr:colOff>114300</xdr:colOff>
      <xdr:row>96</xdr:row>
      <xdr:rowOff>36849</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3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85126</xdr:rowOff>
    </xdr:from>
    <xdr:ext cx="599010"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37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132638</xdr:rowOff>
    </xdr:from>
    <xdr:to>
      <xdr:col>20</xdr:col>
      <xdr:colOff>38100</xdr:colOff>
      <xdr:row>96</xdr:row>
      <xdr:rowOff>62788</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4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79315</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497795" y="161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115756</xdr:rowOff>
    </xdr:from>
    <xdr:to>
      <xdr:col>15</xdr:col>
      <xdr:colOff>101600</xdr:colOff>
      <xdr:row>96</xdr:row>
      <xdr:rowOff>45906</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4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37033</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08795" y="1649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130146</xdr:rowOff>
    </xdr:from>
    <xdr:to>
      <xdr:col>10</xdr:col>
      <xdr:colOff>165100</xdr:colOff>
      <xdr:row>97</xdr:row>
      <xdr:rowOff>60296</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5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51423</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6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150099</xdr:rowOff>
    </xdr:from>
    <xdr:to>
      <xdr:col>6</xdr:col>
      <xdr:colOff>38100</xdr:colOff>
      <xdr:row>97</xdr:row>
      <xdr:rowOff>80249</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6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71376</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7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26151</xdr:rowOff>
    </xdr:from>
    <xdr:to>
      <xdr:col>55</xdr:col>
      <xdr:colOff>0</xdr:colOff>
      <xdr:row>36</xdr:row>
      <xdr:rowOff>40422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198351"/>
          <a:ext cx="8382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154608</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155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40422</xdr:rowOff>
    </xdr:from>
    <xdr:to>
      <xdr:col>50</xdr:col>
      <xdr:colOff>114300</xdr:colOff>
      <xdr:row>36</xdr:row>
      <xdr:rowOff>86132</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212622"/>
          <a:ext cx="889000" cy="4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101933</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72111" y="62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36547</xdr:rowOff>
    </xdr:from>
    <xdr:to>
      <xdr:col>45</xdr:col>
      <xdr:colOff>177800</xdr:colOff>
      <xdr:row>36</xdr:row>
      <xdr:rowOff>86132</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a:off x="7861300" y="5180047"/>
          <a:ext cx="889000" cy="107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135210</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36547</xdr:rowOff>
    </xdr:from>
    <xdr:to>
      <xdr:col>41</xdr:col>
      <xdr:colOff>50800</xdr:colOff>
      <xdr:row>37</xdr:row>
      <xdr:rowOff>24224</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5180047"/>
          <a:ext cx="889000" cy="118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109879</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61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44587</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146801</xdr:rowOff>
    </xdr:from>
    <xdr:to>
      <xdr:col>55</xdr:col>
      <xdr:colOff>50800</xdr:colOff>
      <xdr:row>36</xdr:row>
      <xdr:rowOff>76951</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1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169678</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599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161072</xdr:rowOff>
    </xdr:from>
    <xdr:to>
      <xdr:col>50</xdr:col>
      <xdr:colOff>165100</xdr:colOff>
      <xdr:row>36</xdr:row>
      <xdr:rowOff>91222</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107749</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59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35332</xdr:rowOff>
    </xdr:from>
    <xdr:to>
      <xdr:col>46</xdr:col>
      <xdr:colOff>38100</xdr:colOff>
      <xdr:row>36</xdr:row>
      <xdr:rowOff>136932</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2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153459</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59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157197</xdr:rowOff>
    </xdr:from>
    <xdr:to>
      <xdr:col>41</xdr:col>
      <xdr:colOff>101600</xdr:colOff>
      <xdr:row>30</xdr:row>
      <xdr:rowOff>87347</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51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103874</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490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144874</xdr:rowOff>
    </xdr:from>
    <xdr:to>
      <xdr:col>36</xdr:col>
      <xdr:colOff>165100</xdr:colOff>
      <xdr:row>37</xdr:row>
      <xdr:rowOff>75024</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3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91551</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xmlns=""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xmlns=""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xmlns=""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119233</xdr:rowOff>
    </xdr:from>
    <xdr:to>
      <xdr:col>55</xdr:col>
      <xdr:colOff>0</xdr:colOff>
      <xdr:row>56</xdr:row>
      <xdr:rowOff>58996</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9639300" y="9206083"/>
          <a:ext cx="838200" cy="4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4" name="普通建設事業費平均値テキスト">
          <a:extLst>
            <a:ext uri="{FF2B5EF4-FFF2-40B4-BE49-F238E27FC236}">
              <a16:creationId xmlns:a16="http://schemas.microsoft.com/office/drawing/2014/main" xmlns="" id="{00000000-0008-0000-0600-000062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158414</xdr:rowOff>
    </xdr:from>
    <xdr:to>
      <xdr:col>50</xdr:col>
      <xdr:colOff>114300</xdr:colOff>
      <xdr:row>56</xdr:row>
      <xdr:rowOff>58996</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8750300" y="9588164"/>
          <a:ext cx="8890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116657</xdr:rowOff>
    </xdr:from>
    <xdr:to>
      <xdr:col>45</xdr:col>
      <xdr:colOff>177800</xdr:colOff>
      <xdr:row>55</xdr:row>
      <xdr:rowOff>158414</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7861300" y="9546407"/>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98796</xdr:rowOff>
    </xdr:from>
    <xdr:to>
      <xdr:col>41</xdr:col>
      <xdr:colOff>50800</xdr:colOff>
      <xdr:row>55</xdr:row>
      <xdr:rowOff>116657</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a:off x="6972300" y="9528546"/>
          <a:ext cx="889000" cy="1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68433</xdr:rowOff>
    </xdr:from>
    <xdr:to>
      <xdr:col>55</xdr:col>
      <xdr:colOff>50800</xdr:colOff>
      <xdr:row>53</xdr:row>
      <xdr:rowOff>170033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10426700" y="91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91310</xdr:rowOff>
    </xdr:from>
    <xdr:ext cx="599010" cy="259045"/>
    <xdr:sp macro="" textlink="">
      <xdr:nvSpPr>
        <xdr:cNvPr id="373" name="普通建設事業費該当値テキスト">
          <a:extLst>
            <a:ext uri="{FF2B5EF4-FFF2-40B4-BE49-F238E27FC236}">
              <a16:creationId xmlns:a16="http://schemas.microsoft.com/office/drawing/2014/main" xmlns="" id="{00000000-0008-0000-0600-000075010000}"/>
            </a:ext>
          </a:extLst>
        </xdr:cNvPr>
        <xdr:cNvSpPr txBox="1"/>
      </xdr:nvSpPr>
      <xdr:spPr>
        <a:xfrm>
          <a:off x="10528300" y="900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8196</xdr:rowOff>
    </xdr:from>
    <xdr:to>
      <xdr:col>50</xdr:col>
      <xdr:colOff>165100</xdr:colOff>
      <xdr:row>56</xdr:row>
      <xdr:rowOff>109796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9588500" y="96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100923</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9372111" y="97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107614</xdr:rowOff>
    </xdr:from>
    <xdr:to>
      <xdr:col>46</xdr:col>
      <xdr:colOff>38100</xdr:colOff>
      <xdr:row>56</xdr:row>
      <xdr:rowOff>37764</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8699500" y="95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54291</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483111" y="931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65857</xdr:rowOff>
    </xdr:from>
    <xdr:to>
      <xdr:col>41</xdr:col>
      <xdr:colOff>101600</xdr:colOff>
      <xdr:row>55</xdr:row>
      <xdr:rowOff>167457</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7810500" y="94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12534</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7594111" y="92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47996</xdr:rowOff>
    </xdr:from>
    <xdr:to>
      <xdr:col>36</xdr:col>
      <xdr:colOff>165100</xdr:colOff>
      <xdr:row>55</xdr:row>
      <xdr:rowOff>149596</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6921500" y="94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166123</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705111" y="925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xmlns=""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xmlns=""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xmlns=""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64529</xdr:rowOff>
    </xdr:from>
    <xdr:to>
      <xdr:col>55</xdr:col>
      <xdr:colOff>0</xdr:colOff>
      <xdr:row>78</xdr:row>
      <xdr:rowOff>92570</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9639300" y="13437629"/>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a16="http://schemas.microsoft.com/office/drawing/2014/main" xmlns=""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3741</xdr:rowOff>
    </xdr:from>
    <xdr:to>
      <xdr:col>50</xdr:col>
      <xdr:colOff>114300</xdr:colOff>
      <xdr:row>78</xdr:row>
      <xdr:rowOff>64529</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8750300" y="13376841"/>
          <a:ext cx="889000" cy="6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139071</xdr:rowOff>
    </xdr:from>
    <xdr:to>
      <xdr:col>45</xdr:col>
      <xdr:colOff>177800</xdr:colOff>
      <xdr:row>78</xdr:row>
      <xdr:rowOff>3741</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7861300" y="13340721"/>
          <a:ext cx="8890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101105</xdr:rowOff>
    </xdr:from>
    <xdr:to>
      <xdr:col>41</xdr:col>
      <xdr:colOff>50800</xdr:colOff>
      <xdr:row>77</xdr:row>
      <xdr:rowOff>139071</xdr:rowOff>
    </xdr:to>
    <xdr:cxnSp macro="">
      <xdr:nvCxnSpPr>
        <xdr:cNvPr id="419" name="直線コネクタ 418">
          <a:extLst>
            <a:ext uri="{FF2B5EF4-FFF2-40B4-BE49-F238E27FC236}">
              <a16:creationId xmlns:a16="http://schemas.microsoft.com/office/drawing/2014/main" xmlns="" id="{00000000-0008-0000-0600-0000A3010000}"/>
            </a:ext>
          </a:extLst>
        </xdr:cNvPr>
        <xdr:cNvCxnSpPr/>
      </xdr:nvCxnSpPr>
      <xdr:spPr>
        <a:xfrm>
          <a:off x="6972300" y="13131305"/>
          <a:ext cx="889000" cy="20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a16="http://schemas.microsoft.com/office/drawing/2014/main" xmlns=""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41770</xdr:rowOff>
    </xdr:from>
    <xdr:to>
      <xdr:col>55</xdr:col>
      <xdr:colOff>50800</xdr:colOff>
      <xdr:row>78</xdr:row>
      <xdr:rowOff>143370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10426700" y="134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128147</xdr:rowOff>
    </xdr:from>
    <xdr:ext cx="469744" cy="259045"/>
    <xdr:sp macro="" textlink="">
      <xdr:nvSpPr>
        <xdr:cNvPr id="430" name="普通建設事業費 （ うち新規整備　）該当値テキスト">
          <a:extLst>
            <a:ext uri="{FF2B5EF4-FFF2-40B4-BE49-F238E27FC236}">
              <a16:creationId xmlns:a16="http://schemas.microsoft.com/office/drawing/2014/main" xmlns="" id="{00000000-0008-0000-0600-0000AE010000}"/>
            </a:ext>
          </a:extLst>
        </xdr:cNvPr>
        <xdr:cNvSpPr txBox="1"/>
      </xdr:nvSpPr>
      <xdr:spPr>
        <a:xfrm>
          <a:off x="10528300" y="133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13729</xdr:rowOff>
    </xdr:from>
    <xdr:to>
      <xdr:col>50</xdr:col>
      <xdr:colOff>165100</xdr:colOff>
      <xdr:row>78</xdr:row>
      <xdr:rowOff>115329</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9588500" y="133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106456</xdr:rowOff>
    </xdr:from>
    <xdr:ext cx="469744"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9404428" y="134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124391</xdr:rowOff>
    </xdr:from>
    <xdr:to>
      <xdr:col>46</xdr:col>
      <xdr:colOff>38100</xdr:colOff>
      <xdr:row>78</xdr:row>
      <xdr:rowOff>54541</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8699500" y="133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45668</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8483111" y="1341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88271</xdr:rowOff>
    </xdr:from>
    <xdr:to>
      <xdr:col>41</xdr:col>
      <xdr:colOff>101600</xdr:colOff>
      <xdr:row>78</xdr:row>
      <xdr:rowOff>18421</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78105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9548</xdr:rowOff>
    </xdr:from>
    <xdr:ext cx="534377"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7594111" y="133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50305</xdr:rowOff>
    </xdr:from>
    <xdr:to>
      <xdr:col>36</xdr:col>
      <xdr:colOff>165100</xdr:colOff>
      <xdr:row>76</xdr:row>
      <xdr:rowOff>151905</xdr:rowOff>
    </xdr:to>
    <xdr:sp macro="" textlink="">
      <xdr:nvSpPr>
        <xdr:cNvPr id="437" name="楕円 436">
          <a:extLst>
            <a:ext uri="{FF2B5EF4-FFF2-40B4-BE49-F238E27FC236}">
              <a16:creationId xmlns:a16="http://schemas.microsoft.com/office/drawing/2014/main" xmlns="" id="{00000000-0008-0000-0600-0000B5010000}"/>
            </a:ext>
          </a:extLst>
        </xdr:cNvPr>
        <xdr:cNvSpPr/>
      </xdr:nvSpPr>
      <xdr:spPr>
        <a:xfrm>
          <a:off x="6921500" y="130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168432</xdr:rowOff>
    </xdr:from>
    <xdr:ext cx="534377"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705111" y="128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xmlns=""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xmlns=""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xmlns=""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160764</xdr:rowOff>
    </xdr:from>
    <xdr:to>
      <xdr:col>55</xdr:col>
      <xdr:colOff>0</xdr:colOff>
      <xdr:row>96</xdr:row>
      <xdr:rowOff>159283</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9639300" y="15934164"/>
          <a:ext cx="838200" cy="68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70" name="普通建設事業費 （ うち更新整備　）平均値テキスト">
          <a:extLst>
            <a:ext uri="{FF2B5EF4-FFF2-40B4-BE49-F238E27FC236}">
              <a16:creationId xmlns:a16="http://schemas.microsoft.com/office/drawing/2014/main" xmlns="" id="{00000000-0008-0000-0600-0000D6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89571</xdr:rowOff>
    </xdr:from>
    <xdr:to>
      <xdr:col>50</xdr:col>
      <xdr:colOff>114300</xdr:colOff>
      <xdr:row>96</xdr:row>
      <xdr:rowOff>159283</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8750300" y="16548771"/>
          <a:ext cx="889000" cy="6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89571</xdr:rowOff>
    </xdr:from>
    <xdr:to>
      <xdr:col>45</xdr:col>
      <xdr:colOff>177800</xdr:colOff>
      <xdr:row>96</xdr:row>
      <xdr:rowOff>101949</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flipV="1">
          <a:off x="7861300" y="16548771"/>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101949</xdr:rowOff>
    </xdr:from>
    <xdr:to>
      <xdr:col>41</xdr:col>
      <xdr:colOff>50800</xdr:colOff>
      <xdr:row>97</xdr:row>
      <xdr:rowOff>31290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flipV="1">
          <a:off x="6972300" y="16561149"/>
          <a:ext cx="889000" cy="10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a16="http://schemas.microsoft.com/office/drawing/2014/main" xmlns=""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a16="http://schemas.microsoft.com/office/drawing/2014/main" xmlns=""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109964</xdr:rowOff>
    </xdr:from>
    <xdr:to>
      <xdr:col>55</xdr:col>
      <xdr:colOff>50800</xdr:colOff>
      <xdr:row>93</xdr:row>
      <xdr:rowOff>40114</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10426700" y="158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132841</xdr:rowOff>
    </xdr:from>
    <xdr:ext cx="599010" cy="259045"/>
    <xdr:sp macro="" textlink="">
      <xdr:nvSpPr>
        <xdr:cNvPr id="489" name="普通建設事業費 （ うち更新整備　）該当値テキスト">
          <a:extLst>
            <a:ext uri="{FF2B5EF4-FFF2-40B4-BE49-F238E27FC236}">
              <a16:creationId xmlns:a16="http://schemas.microsoft.com/office/drawing/2014/main" xmlns="" id="{00000000-0008-0000-0600-0000E9010000}"/>
            </a:ext>
          </a:extLst>
        </xdr:cNvPr>
        <xdr:cNvSpPr txBox="1"/>
      </xdr:nvSpPr>
      <xdr:spPr>
        <a:xfrm>
          <a:off x="10528300" y="1573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108483</xdr:rowOff>
    </xdr:from>
    <xdr:to>
      <xdr:col>50</xdr:col>
      <xdr:colOff>165100</xdr:colOff>
      <xdr:row>97</xdr:row>
      <xdr:rowOff>38633</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9588500" y="165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55160</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9372111" y="163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38771</xdr:rowOff>
    </xdr:from>
    <xdr:to>
      <xdr:col>46</xdr:col>
      <xdr:colOff>38100</xdr:colOff>
      <xdr:row>96</xdr:row>
      <xdr:rowOff>140371</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8699500" y="1649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156898</xdr:rowOff>
    </xdr:from>
    <xdr:ext cx="534377"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8483111" y="1627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51149</xdr:rowOff>
    </xdr:from>
    <xdr:to>
      <xdr:col>41</xdr:col>
      <xdr:colOff>101600</xdr:colOff>
      <xdr:row>96</xdr:row>
      <xdr:rowOff>152749</xdr:rowOff>
    </xdr:to>
    <xdr:sp macro="" textlink="">
      <xdr:nvSpPr>
        <xdr:cNvPr id="494" name="楕円 493">
          <a:extLst>
            <a:ext uri="{FF2B5EF4-FFF2-40B4-BE49-F238E27FC236}">
              <a16:creationId xmlns:a16="http://schemas.microsoft.com/office/drawing/2014/main" xmlns="" id="{00000000-0008-0000-0600-0000EE010000}"/>
            </a:ext>
          </a:extLst>
        </xdr:cNvPr>
        <xdr:cNvSpPr/>
      </xdr:nvSpPr>
      <xdr:spPr>
        <a:xfrm>
          <a:off x="7810500" y="165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169276</xdr:rowOff>
    </xdr:from>
    <xdr:ext cx="534377"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7594111" y="1628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151940</xdr:rowOff>
    </xdr:from>
    <xdr:to>
      <xdr:col>36</xdr:col>
      <xdr:colOff>165100</xdr:colOff>
      <xdr:row>97</xdr:row>
      <xdr:rowOff>82090</xdr:rowOff>
    </xdr:to>
    <xdr:sp macro="" textlink="">
      <xdr:nvSpPr>
        <xdr:cNvPr id="496" name="楕円 495">
          <a:extLst>
            <a:ext uri="{FF2B5EF4-FFF2-40B4-BE49-F238E27FC236}">
              <a16:creationId xmlns:a16="http://schemas.microsoft.com/office/drawing/2014/main" xmlns="" id="{00000000-0008-0000-0600-0000F0010000}"/>
            </a:ext>
          </a:extLst>
        </xdr:cNvPr>
        <xdr:cNvSpPr/>
      </xdr:nvSpPr>
      <xdr:spPr>
        <a:xfrm>
          <a:off x="6921500" y="166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73217</xdr:rowOff>
    </xdr:from>
    <xdr:ext cx="534377"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6705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xmlns=""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16485</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6317595" y="6017235"/>
          <a:ext cx="1269" cy="76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a:extLst>
            <a:ext uri="{FF2B5EF4-FFF2-40B4-BE49-F238E27FC236}">
              <a16:creationId xmlns:a16="http://schemas.microsoft.com/office/drawing/2014/main" xmlns="" id="{00000000-0008-0000-0600-00000C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134612</xdr:rowOff>
    </xdr:from>
    <xdr:ext cx="534377" cy="259045"/>
    <xdr:sp macro="" textlink="">
      <xdr:nvSpPr>
        <xdr:cNvPr id="526" name="災害復旧事業費最大値テキスト">
          <a:extLst>
            <a:ext uri="{FF2B5EF4-FFF2-40B4-BE49-F238E27FC236}">
              <a16:creationId xmlns:a16="http://schemas.microsoft.com/office/drawing/2014/main" xmlns="" id="{00000000-0008-0000-0600-00000E020000}"/>
            </a:ext>
          </a:extLst>
        </xdr:cNvPr>
        <xdr:cNvSpPr txBox="1"/>
      </xdr:nvSpPr>
      <xdr:spPr>
        <a:xfrm>
          <a:off x="16370300" y="579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16485</xdr:rowOff>
    </xdr:from>
    <xdr:to>
      <xdr:col>86</xdr:col>
      <xdr:colOff>25400</xdr:colOff>
      <xdr:row>35</xdr:row>
      <xdr:rowOff>16485</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6230600" y="601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16485</xdr:rowOff>
    </xdr:from>
    <xdr:to>
      <xdr:col>85</xdr:col>
      <xdr:colOff>127000</xdr:colOff>
      <xdr:row>35</xdr:row>
      <xdr:rowOff>57382</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flipV="1">
          <a:off x="15481300" y="6017235"/>
          <a:ext cx="8382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135396</xdr:rowOff>
    </xdr:from>
    <xdr:ext cx="469744" cy="259045"/>
    <xdr:sp macro="" textlink="">
      <xdr:nvSpPr>
        <xdr:cNvPr id="529" name="災害復旧事業費平均値テキスト">
          <a:extLst>
            <a:ext uri="{FF2B5EF4-FFF2-40B4-BE49-F238E27FC236}">
              <a16:creationId xmlns:a16="http://schemas.microsoft.com/office/drawing/2014/main" xmlns="" id="{00000000-0008-0000-0600-000011020000}"/>
            </a:ext>
          </a:extLst>
        </xdr:cNvPr>
        <xdr:cNvSpPr txBox="1"/>
      </xdr:nvSpPr>
      <xdr:spPr>
        <a:xfrm>
          <a:off x="16370300" y="665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156969</xdr:rowOff>
    </xdr:from>
    <xdr:to>
      <xdr:col>85</xdr:col>
      <xdr:colOff>177800</xdr:colOff>
      <xdr:row>39</xdr:row>
      <xdr:rowOff>87119</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6268700" y="667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126909</xdr:rowOff>
    </xdr:from>
    <xdr:to>
      <xdr:col>81</xdr:col>
      <xdr:colOff>50800</xdr:colOff>
      <xdr:row>35</xdr:row>
      <xdr:rowOff>57382</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4592300" y="5441859"/>
          <a:ext cx="889000" cy="6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141119</xdr:rowOff>
    </xdr:from>
    <xdr:to>
      <xdr:col>81</xdr:col>
      <xdr:colOff>101600</xdr:colOff>
      <xdr:row>39</xdr:row>
      <xdr:rowOff>71269</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5430500" y="665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62396</xdr:rowOff>
    </xdr:from>
    <xdr:ext cx="469744"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46428" y="674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120977</xdr:rowOff>
    </xdr:from>
    <xdr:to>
      <xdr:col>76</xdr:col>
      <xdr:colOff>114300</xdr:colOff>
      <xdr:row>31</xdr:row>
      <xdr:rowOff>126909</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3703300" y="5435927"/>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111009</xdr:rowOff>
    </xdr:from>
    <xdr:to>
      <xdr:col>76</xdr:col>
      <xdr:colOff>165100</xdr:colOff>
      <xdr:row>39</xdr:row>
      <xdr:rowOff>41159</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4541500" y="662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32286</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357428" y="67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104245</xdr:rowOff>
    </xdr:from>
    <xdr:to>
      <xdr:col>71</xdr:col>
      <xdr:colOff>177800</xdr:colOff>
      <xdr:row>31</xdr:row>
      <xdr:rowOff>120977</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814300" y="5247745"/>
          <a:ext cx="889000" cy="1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134718</xdr:rowOff>
    </xdr:from>
    <xdr:to>
      <xdr:col>72</xdr:col>
      <xdr:colOff>38100</xdr:colOff>
      <xdr:row>39</xdr:row>
      <xdr:rowOff>64868</xdr:rowOff>
    </xdr:to>
    <xdr:sp macro="" textlink="">
      <xdr:nvSpPr>
        <xdr:cNvPr id="538" name="フローチャート: 判断 537">
          <a:extLst>
            <a:ext uri="{FF2B5EF4-FFF2-40B4-BE49-F238E27FC236}">
              <a16:creationId xmlns:a16="http://schemas.microsoft.com/office/drawing/2014/main" xmlns="" id="{00000000-0008-0000-0600-00001A020000}"/>
            </a:ext>
          </a:extLst>
        </xdr:cNvPr>
        <xdr:cNvSpPr/>
      </xdr:nvSpPr>
      <xdr:spPr>
        <a:xfrm>
          <a:off x="13652500" y="664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55995</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468428" y="674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135066</xdr:rowOff>
    </xdr:from>
    <xdr:to>
      <xdr:col>67</xdr:col>
      <xdr:colOff>101600</xdr:colOff>
      <xdr:row>39</xdr:row>
      <xdr:rowOff>65216</xdr:rowOff>
    </xdr:to>
    <xdr:sp macro="" textlink="">
      <xdr:nvSpPr>
        <xdr:cNvPr id="540" name="フローチャート: 判断 539">
          <a:extLst>
            <a:ext uri="{FF2B5EF4-FFF2-40B4-BE49-F238E27FC236}">
              <a16:creationId xmlns:a16="http://schemas.microsoft.com/office/drawing/2014/main" xmlns="" id="{00000000-0008-0000-0600-00001C020000}"/>
            </a:ext>
          </a:extLst>
        </xdr:cNvPr>
        <xdr:cNvSpPr/>
      </xdr:nvSpPr>
      <xdr:spPr>
        <a:xfrm>
          <a:off x="127635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56343</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579428" y="674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137135</xdr:rowOff>
    </xdr:from>
    <xdr:to>
      <xdr:col>85</xdr:col>
      <xdr:colOff>177800</xdr:colOff>
      <xdr:row>35</xdr:row>
      <xdr:rowOff>67285</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6268700" y="596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90162</xdr:rowOff>
    </xdr:from>
    <xdr:ext cx="534377" cy="259045"/>
    <xdr:sp macro="" textlink="">
      <xdr:nvSpPr>
        <xdr:cNvPr id="548" name="災害復旧事業費該当値テキスト">
          <a:extLst>
            <a:ext uri="{FF2B5EF4-FFF2-40B4-BE49-F238E27FC236}">
              <a16:creationId xmlns:a16="http://schemas.microsoft.com/office/drawing/2014/main" xmlns="" id="{00000000-0008-0000-0600-000024020000}"/>
            </a:ext>
          </a:extLst>
        </xdr:cNvPr>
        <xdr:cNvSpPr txBox="1"/>
      </xdr:nvSpPr>
      <xdr:spPr>
        <a:xfrm>
          <a:off x="16370300" y="59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6582</xdr:rowOff>
    </xdr:from>
    <xdr:to>
      <xdr:col>81</xdr:col>
      <xdr:colOff>101600</xdr:colOff>
      <xdr:row>35</xdr:row>
      <xdr:rowOff>108182</xdr:rowOff>
    </xdr:to>
    <xdr:sp macro="" textlink="">
      <xdr:nvSpPr>
        <xdr:cNvPr id="549" name="楕円 548">
          <a:extLst>
            <a:ext uri="{FF2B5EF4-FFF2-40B4-BE49-F238E27FC236}">
              <a16:creationId xmlns:a16="http://schemas.microsoft.com/office/drawing/2014/main" xmlns="" id="{00000000-0008-0000-0600-000025020000}"/>
            </a:ext>
          </a:extLst>
        </xdr:cNvPr>
        <xdr:cNvSpPr/>
      </xdr:nvSpPr>
      <xdr:spPr>
        <a:xfrm>
          <a:off x="15430500" y="60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124709</xdr:rowOff>
    </xdr:from>
    <xdr:ext cx="534377"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5214111" y="57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76109</xdr:rowOff>
    </xdr:from>
    <xdr:to>
      <xdr:col>76</xdr:col>
      <xdr:colOff>165100</xdr:colOff>
      <xdr:row>32</xdr:row>
      <xdr:rowOff>6259</xdr:rowOff>
    </xdr:to>
    <xdr:sp macro="" textlink="">
      <xdr:nvSpPr>
        <xdr:cNvPr id="551" name="楕円 550">
          <a:extLst>
            <a:ext uri="{FF2B5EF4-FFF2-40B4-BE49-F238E27FC236}">
              <a16:creationId xmlns:a16="http://schemas.microsoft.com/office/drawing/2014/main" xmlns="" id="{00000000-0008-0000-0600-000027020000}"/>
            </a:ext>
          </a:extLst>
        </xdr:cNvPr>
        <xdr:cNvSpPr/>
      </xdr:nvSpPr>
      <xdr:spPr>
        <a:xfrm>
          <a:off x="14541500" y="53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22786</xdr:rowOff>
    </xdr:from>
    <xdr:ext cx="599010"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4292795" y="516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70177</xdr:rowOff>
    </xdr:from>
    <xdr:to>
      <xdr:col>72</xdr:col>
      <xdr:colOff>38100</xdr:colOff>
      <xdr:row>32</xdr:row>
      <xdr:rowOff>327</xdr:rowOff>
    </xdr:to>
    <xdr:sp macro="" textlink="">
      <xdr:nvSpPr>
        <xdr:cNvPr id="553" name="楕円 552">
          <a:extLst>
            <a:ext uri="{FF2B5EF4-FFF2-40B4-BE49-F238E27FC236}">
              <a16:creationId xmlns:a16="http://schemas.microsoft.com/office/drawing/2014/main" xmlns="" id="{00000000-0008-0000-0600-000029020000}"/>
            </a:ext>
          </a:extLst>
        </xdr:cNvPr>
        <xdr:cNvSpPr/>
      </xdr:nvSpPr>
      <xdr:spPr>
        <a:xfrm>
          <a:off x="13652500" y="53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16854</xdr:rowOff>
    </xdr:from>
    <xdr:ext cx="599010"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3403795" y="516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53445</xdr:rowOff>
    </xdr:from>
    <xdr:to>
      <xdr:col>67</xdr:col>
      <xdr:colOff>101600</xdr:colOff>
      <xdr:row>30</xdr:row>
      <xdr:rowOff>155045</xdr:rowOff>
    </xdr:to>
    <xdr:sp macro="" textlink="">
      <xdr:nvSpPr>
        <xdr:cNvPr id="555" name="楕円 554">
          <a:extLst>
            <a:ext uri="{FF2B5EF4-FFF2-40B4-BE49-F238E27FC236}">
              <a16:creationId xmlns:a16="http://schemas.microsoft.com/office/drawing/2014/main" xmlns="" id="{00000000-0008-0000-0600-00002B020000}"/>
            </a:ext>
          </a:extLst>
        </xdr:cNvPr>
        <xdr:cNvSpPr/>
      </xdr:nvSpPr>
      <xdr:spPr>
        <a:xfrm>
          <a:off x="12763500" y="51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122</xdr:rowOff>
    </xdr:from>
    <xdr:ext cx="599010"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514795" y="497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xmlns=""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xmlns=""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xmlns=""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xmlns=""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xmlns=""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xmlns=""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xmlns=""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xmlns=""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3" name="公債費最小値テキスト">
          <a:extLst>
            <a:ext uri="{FF2B5EF4-FFF2-40B4-BE49-F238E27FC236}">
              <a16:creationId xmlns:a16="http://schemas.microsoft.com/office/drawing/2014/main" xmlns="" id="{00000000-0008-0000-0600-000079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5" name="公債費最大値テキスト">
          <a:extLst>
            <a:ext uri="{FF2B5EF4-FFF2-40B4-BE49-F238E27FC236}">
              <a16:creationId xmlns:a16="http://schemas.microsoft.com/office/drawing/2014/main" xmlns="" id="{00000000-0008-0000-0600-00007B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22134</xdr:rowOff>
    </xdr:from>
    <xdr:to>
      <xdr:col>85</xdr:col>
      <xdr:colOff>127000</xdr:colOff>
      <xdr:row>73</xdr:row>
      <xdr:rowOff>118832</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5481300" y="12537984"/>
          <a:ext cx="8382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8" name="公債費平均値テキスト">
          <a:extLst>
            <a:ext uri="{FF2B5EF4-FFF2-40B4-BE49-F238E27FC236}">
              <a16:creationId xmlns:a16="http://schemas.microsoft.com/office/drawing/2014/main" xmlns="" id="{00000000-0008-0000-0600-00007E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22134</xdr:rowOff>
    </xdr:from>
    <xdr:to>
      <xdr:col>81</xdr:col>
      <xdr:colOff>50800</xdr:colOff>
      <xdr:row>73</xdr:row>
      <xdr:rowOff>34430</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flipV="1">
          <a:off x="14592300" y="12537984"/>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34430</xdr:rowOff>
    </xdr:from>
    <xdr:to>
      <xdr:col>76</xdr:col>
      <xdr:colOff>114300</xdr:colOff>
      <xdr:row>74</xdr:row>
      <xdr:rowOff>20893</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flipV="1">
          <a:off x="13703300" y="12550280"/>
          <a:ext cx="889000" cy="1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20893</xdr:rowOff>
    </xdr:from>
    <xdr:to>
      <xdr:col>71</xdr:col>
      <xdr:colOff>177800</xdr:colOff>
      <xdr:row>75</xdr:row>
      <xdr:rowOff>49730</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flipV="1">
          <a:off x="12814300" y="12708193"/>
          <a:ext cx="889000" cy="20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7" name="フローチャート: 判断 646">
          <a:extLst>
            <a:ext uri="{FF2B5EF4-FFF2-40B4-BE49-F238E27FC236}">
              <a16:creationId xmlns:a16="http://schemas.microsoft.com/office/drawing/2014/main" xmlns="" id="{00000000-0008-0000-0600-000087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9" name="フローチャート: 判断 648">
          <a:extLst>
            <a:ext uri="{FF2B5EF4-FFF2-40B4-BE49-F238E27FC236}">
              <a16:creationId xmlns:a16="http://schemas.microsoft.com/office/drawing/2014/main" xmlns="" id="{00000000-0008-0000-0600-000089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68032</xdr:rowOff>
    </xdr:from>
    <xdr:to>
      <xdr:col>85</xdr:col>
      <xdr:colOff>177800</xdr:colOff>
      <xdr:row>73</xdr:row>
      <xdr:rowOff>169632</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6268700" y="125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90909</xdr:rowOff>
    </xdr:from>
    <xdr:ext cx="534377" cy="259045"/>
    <xdr:sp macro="" textlink="">
      <xdr:nvSpPr>
        <xdr:cNvPr id="657" name="公債費該当値テキスト">
          <a:extLst>
            <a:ext uri="{FF2B5EF4-FFF2-40B4-BE49-F238E27FC236}">
              <a16:creationId xmlns:a16="http://schemas.microsoft.com/office/drawing/2014/main" xmlns="" id="{00000000-0008-0000-0600-000091020000}"/>
            </a:ext>
          </a:extLst>
        </xdr:cNvPr>
        <xdr:cNvSpPr txBox="1"/>
      </xdr:nvSpPr>
      <xdr:spPr>
        <a:xfrm>
          <a:off x="16370300" y="1243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142784</xdr:rowOff>
    </xdr:from>
    <xdr:to>
      <xdr:col>81</xdr:col>
      <xdr:colOff>101600</xdr:colOff>
      <xdr:row>73</xdr:row>
      <xdr:rowOff>72934</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5430500" y="124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89461</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5214111" y="122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155080</xdr:rowOff>
    </xdr:from>
    <xdr:to>
      <xdr:col>76</xdr:col>
      <xdr:colOff>165100</xdr:colOff>
      <xdr:row>73</xdr:row>
      <xdr:rowOff>85230</xdr:rowOff>
    </xdr:to>
    <xdr:sp macro="" textlink="">
      <xdr:nvSpPr>
        <xdr:cNvPr id="660" name="楕円 659">
          <a:extLst>
            <a:ext uri="{FF2B5EF4-FFF2-40B4-BE49-F238E27FC236}">
              <a16:creationId xmlns:a16="http://schemas.microsoft.com/office/drawing/2014/main" xmlns="" id="{00000000-0008-0000-0600-000094020000}"/>
            </a:ext>
          </a:extLst>
        </xdr:cNvPr>
        <xdr:cNvSpPr/>
      </xdr:nvSpPr>
      <xdr:spPr>
        <a:xfrm>
          <a:off x="14541500" y="124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101757</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4325111" y="122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141543</xdr:rowOff>
    </xdr:from>
    <xdr:to>
      <xdr:col>72</xdr:col>
      <xdr:colOff>38100</xdr:colOff>
      <xdr:row>74</xdr:row>
      <xdr:rowOff>71693</xdr:rowOff>
    </xdr:to>
    <xdr:sp macro="" textlink="">
      <xdr:nvSpPr>
        <xdr:cNvPr id="662" name="楕円 661">
          <a:extLst>
            <a:ext uri="{FF2B5EF4-FFF2-40B4-BE49-F238E27FC236}">
              <a16:creationId xmlns:a16="http://schemas.microsoft.com/office/drawing/2014/main" xmlns="" id="{00000000-0008-0000-0600-000096020000}"/>
            </a:ext>
          </a:extLst>
        </xdr:cNvPr>
        <xdr:cNvSpPr/>
      </xdr:nvSpPr>
      <xdr:spPr>
        <a:xfrm>
          <a:off x="13652500" y="126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88220</xdr:rowOff>
    </xdr:from>
    <xdr:ext cx="534377"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3436111" y="124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170380</xdr:rowOff>
    </xdr:from>
    <xdr:to>
      <xdr:col>67</xdr:col>
      <xdr:colOff>101600</xdr:colOff>
      <xdr:row>75</xdr:row>
      <xdr:rowOff>100530</xdr:rowOff>
    </xdr:to>
    <xdr:sp macro="" textlink="">
      <xdr:nvSpPr>
        <xdr:cNvPr id="664" name="楕円 663">
          <a:extLst>
            <a:ext uri="{FF2B5EF4-FFF2-40B4-BE49-F238E27FC236}">
              <a16:creationId xmlns:a16="http://schemas.microsoft.com/office/drawing/2014/main" xmlns="" id="{00000000-0008-0000-0600-000098020000}"/>
            </a:ext>
          </a:extLst>
        </xdr:cNvPr>
        <xdr:cNvSpPr/>
      </xdr:nvSpPr>
      <xdr:spPr>
        <a:xfrm>
          <a:off x="12763500" y="128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117057</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547111" y="1263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xmlns=""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90" name="積立金最小値テキスト">
          <a:extLst>
            <a:ext uri="{FF2B5EF4-FFF2-40B4-BE49-F238E27FC236}">
              <a16:creationId xmlns:a16="http://schemas.microsoft.com/office/drawing/2014/main" xmlns="" id="{00000000-0008-0000-0600-0000B2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2" name="積立金最大値テキスト">
          <a:extLst>
            <a:ext uri="{FF2B5EF4-FFF2-40B4-BE49-F238E27FC236}">
              <a16:creationId xmlns:a16="http://schemas.microsoft.com/office/drawing/2014/main" xmlns="" id="{00000000-0008-0000-0600-0000B4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115188</xdr:rowOff>
    </xdr:from>
    <xdr:to>
      <xdr:col>85</xdr:col>
      <xdr:colOff>127000</xdr:colOff>
      <xdr:row>94</xdr:row>
      <xdr:rowOff>128893</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5481300" y="16231488"/>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5" name="積立金平均値テキスト">
          <a:extLst>
            <a:ext uri="{FF2B5EF4-FFF2-40B4-BE49-F238E27FC236}">
              <a16:creationId xmlns:a16="http://schemas.microsoft.com/office/drawing/2014/main" xmlns="" id="{00000000-0008-0000-0600-0000B7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6744</xdr:rowOff>
    </xdr:from>
    <xdr:to>
      <xdr:col>81</xdr:col>
      <xdr:colOff>50800</xdr:colOff>
      <xdr:row>94</xdr:row>
      <xdr:rowOff>115188</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4592300" y="16123044"/>
          <a:ext cx="889000" cy="10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6744</xdr:rowOff>
    </xdr:from>
    <xdr:to>
      <xdr:col>76</xdr:col>
      <xdr:colOff>114300</xdr:colOff>
      <xdr:row>94</xdr:row>
      <xdr:rowOff>126505</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flipV="1">
          <a:off x="13703300" y="16123044"/>
          <a:ext cx="889000" cy="1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126505</xdr:rowOff>
    </xdr:from>
    <xdr:to>
      <xdr:col>71</xdr:col>
      <xdr:colOff>177800</xdr:colOff>
      <xdr:row>95</xdr:row>
      <xdr:rowOff>20980</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flipV="1">
          <a:off x="12814300" y="16242805"/>
          <a:ext cx="889000" cy="6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4" name="フローチャート: 判断 703">
          <a:extLst>
            <a:ext uri="{FF2B5EF4-FFF2-40B4-BE49-F238E27FC236}">
              <a16:creationId xmlns:a16="http://schemas.microsoft.com/office/drawing/2014/main" xmlns="" id="{00000000-0008-0000-0600-0000C0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6" name="フローチャート: 判断 705">
          <a:extLst>
            <a:ext uri="{FF2B5EF4-FFF2-40B4-BE49-F238E27FC236}">
              <a16:creationId xmlns:a16="http://schemas.microsoft.com/office/drawing/2014/main" xmlns="" id="{00000000-0008-0000-0600-0000C2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78093</xdr:rowOff>
    </xdr:from>
    <xdr:to>
      <xdr:col>85</xdr:col>
      <xdr:colOff>177800</xdr:colOff>
      <xdr:row>95</xdr:row>
      <xdr:rowOff>8243</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6268700" y="161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100970</xdr:rowOff>
    </xdr:from>
    <xdr:ext cx="534377" cy="259045"/>
    <xdr:sp macro="" textlink="">
      <xdr:nvSpPr>
        <xdr:cNvPr id="714" name="積立金該当値テキスト">
          <a:extLst>
            <a:ext uri="{FF2B5EF4-FFF2-40B4-BE49-F238E27FC236}">
              <a16:creationId xmlns:a16="http://schemas.microsoft.com/office/drawing/2014/main" xmlns="" id="{00000000-0008-0000-0600-0000CA020000}"/>
            </a:ext>
          </a:extLst>
        </xdr:cNvPr>
        <xdr:cNvSpPr txBox="1"/>
      </xdr:nvSpPr>
      <xdr:spPr>
        <a:xfrm>
          <a:off x="16370300" y="160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64388</xdr:rowOff>
    </xdr:from>
    <xdr:to>
      <xdr:col>81</xdr:col>
      <xdr:colOff>101600</xdr:colOff>
      <xdr:row>94</xdr:row>
      <xdr:rowOff>165988</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5430500" y="161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11065</xdr:rowOff>
    </xdr:from>
    <xdr:ext cx="534377"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5214111" y="159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127394</xdr:rowOff>
    </xdr:from>
    <xdr:to>
      <xdr:col>76</xdr:col>
      <xdr:colOff>165100</xdr:colOff>
      <xdr:row>94</xdr:row>
      <xdr:rowOff>57544</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4541500" y="160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74071</xdr:rowOff>
    </xdr:from>
    <xdr:ext cx="534377"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4325111" y="158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75705</xdr:rowOff>
    </xdr:from>
    <xdr:to>
      <xdr:col>72</xdr:col>
      <xdr:colOff>38100</xdr:colOff>
      <xdr:row>95</xdr:row>
      <xdr:rowOff>5855</xdr:rowOff>
    </xdr:to>
    <xdr:sp macro="" textlink="">
      <xdr:nvSpPr>
        <xdr:cNvPr id="719" name="楕円 718">
          <a:extLst>
            <a:ext uri="{FF2B5EF4-FFF2-40B4-BE49-F238E27FC236}">
              <a16:creationId xmlns:a16="http://schemas.microsoft.com/office/drawing/2014/main" xmlns="" id="{00000000-0008-0000-0600-0000CF020000}"/>
            </a:ext>
          </a:extLst>
        </xdr:cNvPr>
        <xdr:cNvSpPr/>
      </xdr:nvSpPr>
      <xdr:spPr>
        <a:xfrm>
          <a:off x="13652500" y="161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22382</xdr:rowOff>
    </xdr:from>
    <xdr:ext cx="534377"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3436111" y="1596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141630</xdr:rowOff>
    </xdr:from>
    <xdr:to>
      <xdr:col>67</xdr:col>
      <xdr:colOff>101600</xdr:colOff>
      <xdr:row>95</xdr:row>
      <xdr:rowOff>71780</xdr:rowOff>
    </xdr:to>
    <xdr:sp macro="" textlink="">
      <xdr:nvSpPr>
        <xdr:cNvPr id="721" name="楕円 720">
          <a:extLst>
            <a:ext uri="{FF2B5EF4-FFF2-40B4-BE49-F238E27FC236}">
              <a16:creationId xmlns:a16="http://schemas.microsoft.com/office/drawing/2014/main" xmlns="" id="{00000000-0008-0000-0600-0000D1020000}"/>
            </a:ext>
          </a:extLst>
        </xdr:cNvPr>
        <xdr:cNvSpPr/>
      </xdr:nvSpPr>
      <xdr:spPr>
        <a:xfrm>
          <a:off x="12763500" y="162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88307</xdr:rowOff>
    </xdr:from>
    <xdr:ext cx="534377"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2547111" y="1603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xmlns=""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a:extLst>
            <a:ext uri="{FF2B5EF4-FFF2-40B4-BE49-F238E27FC236}">
              <a16:creationId xmlns:a16="http://schemas.microsoft.com/office/drawing/2014/main" xmlns="" id="{00000000-0008-0000-06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7" name="投資及び出資金最大値テキスト">
          <a:extLst>
            <a:ext uri="{FF2B5EF4-FFF2-40B4-BE49-F238E27FC236}">
              <a16:creationId xmlns:a16="http://schemas.microsoft.com/office/drawing/2014/main" xmlns="" id="{00000000-0008-0000-0600-0000EB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134488</xdr:rowOff>
    </xdr:from>
    <xdr:to>
      <xdr:col>116</xdr:col>
      <xdr:colOff>63500</xdr:colOff>
      <xdr:row>38</xdr:row>
      <xdr:rowOff>139334</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21323300" y="6649588"/>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50" name="投資及び出資金平均値テキスト">
          <a:extLst>
            <a:ext uri="{FF2B5EF4-FFF2-40B4-BE49-F238E27FC236}">
              <a16:creationId xmlns:a16="http://schemas.microsoft.com/office/drawing/2014/main" xmlns="" id="{00000000-0008-0000-0600-0000EE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134488</xdr:rowOff>
    </xdr:from>
    <xdr:to>
      <xdr:col>111</xdr:col>
      <xdr:colOff>177800</xdr:colOff>
      <xdr:row>38</xdr:row>
      <xdr:rowOff>135859</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flipV="1">
          <a:off x="20434300" y="664958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133985</xdr:rowOff>
    </xdr:from>
    <xdr:to>
      <xdr:col>107</xdr:col>
      <xdr:colOff>50800</xdr:colOff>
      <xdr:row>38</xdr:row>
      <xdr:rowOff>135859</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9545300" y="664908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133985</xdr:rowOff>
    </xdr:from>
    <xdr:to>
      <xdr:col>102</xdr:col>
      <xdr:colOff>114300</xdr:colOff>
      <xdr:row>38</xdr:row>
      <xdr:rowOff>136682</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flipV="1">
          <a:off x="18656300" y="664908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9" name="フローチャート: 判断 758">
          <a:extLst>
            <a:ext uri="{FF2B5EF4-FFF2-40B4-BE49-F238E27FC236}">
              <a16:creationId xmlns:a16="http://schemas.microsoft.com/office/drawing/2014/main" xmlns="" id="{00000000-0008-0000-0600-0000F7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61" name="フローチャート: 判断 760">
          <a:extLst>
            <a:ext uri="{FF2B5EF4-FFF2-40B4-BE49-F238E27FC236}">
              <a16:creationId xmlns:a16="http://schemas.microsoft.com/office/drawing/2014/main" xmlns="" id="{00000000-0008-0000-0600-0000F9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88534</xdr:rowOff>
    </xdr:from>
    <xdr:to>
      <xdr:col>116</xdr:col>
      <xdr:colOff>114300</xdr:colOff>
      <xdr:row>39</xdr:row>
      <xdr:rowOff>18684</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221107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3461</xdr:rowOff>
    </xdr:from>
    <xdr:ext cx="249299" cy="259045"/>
    <xdr:sp macro="" textlink="">
      <xdr:nvSpPr>
        <xdr:cNvPr id="769" name="投資及び出資金該当値テキスト">
          <a:extLst>
            <a:ext uri="{FF2B5EF4-FFF2-40B4-BE49-F238E27FC236}">
              <a16:creationId xmlns:a16="http://schemas.microsoft.com/office/drawing/2014/main" xmlns="" id="{00000000-0008-0000-0600-000001030000}"/>
            </a:ext>
          </a:extLst>
        </xdr:cNvPr>
        <xdr:cNvSpPr txBox="1"/>
      </xdr:nvSpPr>
      <xdr:spPr>
        <a:xfrm>
          <a:off x="22212300" y="6518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83688</xdr:rowOff>
    </xdr:from>
    <xdr:to>
      <xdr:col>112</xdr:col>
      <xdr:colOff>38100</xdr:colOff>
      <xdr:row>39</xdr:row>
      <xdr:rowOff>13838</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21272500" y="6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4965</xdr:rowOff>
    </xdr:from>
    <xdr:ext cx="378565"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1134017" y="669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85059</xdr:rowOff>
    </xdr:from>
    <xdr:to>
      <xdr:col>107</xdr:col>
      <xdr:colOff>101600</xdr:colOff>
      <xdr:row>39</xdr:row>
      <xdr:rowOff>15209</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20383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6336</xdr:rowOff>
    </xdr:from>
    <xdr:ext cx="313932"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20277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83185</xdr:rowOff>
    </xdr:from>
    <xdr:to>
      <xdr:col>102</xdr:col>
      <xdr:colOff>165100</xdr:colOff>
      <xdr:row>39</xdr:row>
      <xdr:rowOff>13335</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19494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4462</xdr:rowOff>
    </xdr:from>
    <xdr:ext cx="378565"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9356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85882</xdr:rowOff>
    </xdr:from>
    <xdr:to>
      <xdr:col>98</xdr:col>
      <xdr:colOff>38100</xdr:colOff>
      <xdr:row>39</xdr:row>
      <xdr:rowOff>16032</xdr:rowOff>
    </xdr:to>
    <xdr:sp macro="" textlink="">
      <xdr:nvSpPr>
        <xdr:cNvPr id="776" name="楕円 775">
          <a:extLst>
            <a:ext uri="{FF2B5EF4-FFF2-40B4-BE49-F238E27FC236}">
              <a16:creationId xmlns:a16="http://schemas.microsoft.com/office/drawing/2014/main" xmlns="" id="{00000000-0008-0000-0600-000008030000}"/>
            </a:ext>
          </a:extLst>
        </xdr:cNvPr>
        <xdr:cNvSpPr/>
      </xdr:nvSpPr>
      <xdr:spPr>
        <a:xfrm>
          <a:off x="18605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7159</xdr:rowOff>
    </xdr:from>
    <xdr:ext cx="313932"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499333" y="6693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xmlns=""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xmlns=""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2" name="貸付金最大値テキスト">
          <a:extLst>
            <a:ext uri="{FF2B5EF4-FFF2-40B4-BE49-F238E27FC236}">
              <a16:creationId xmlns:a16="http://schemas.microsoft.com/office/drawing/2014/main" xmlns="" id="{00000000-0008-0000-0600-000022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15753</xdr:rowOff>
    </xdr:from>
    <xdr:to>
      <xdr:col>116</xdr:col>
      <xdr:colOff>63500</xdr:colOff>
      <xdr:row>58</xdr:row>
      <xdr:rowOff>24211</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1323300" y="9959853"/>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5" name="貸付金平均値テキスト">
          <a:extLst>
            <a:ext uri="{FF2B5EF4-FFF2-40B4-BE49-F238E27FC236}">
              <a16:creationId xmlns:a16="http://schemas.microsoft.com/office/drawing/2014/main" xmlns="" id="{00000000-0008-0000-0600-000025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9078</xdr:rowOff>
    </xdr:from>
    <xdr:to>
      <xdr:col>111</xdr:col>
      <xdr:colOff>177800</xdr:colOff>
      <xdr:row>58</xdr:row>
      <xdr:rowOff>15753</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20434300" y="9953178"/>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9078</xdr:rowOff>
    </xdr:from>
    <xdr:to>
      <xdr:col>107</xdr:col>
      <xdr:colOff>50800</xdr:colOff>
      <xdr:row>58</xdr:row>
      <xdr:rowOff>13787</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9545300" y="995317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13787</xdr:rowOff>
    </xdr:from>
    <xdr:to>
      <xdr:col>102</xdr:col>
      <xdr:colOff>114300</xdr:colOff>
      <xdr:row>58</xdr:row>
      <xdr:rowOff>18634</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flipV="1">
          <a:off x="18656300" y="9957887"/>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4" name="フローチャート: 判断 813">
          <a:extLst>
            <a:ext uri="{FF2B5EF4-FFF2-40B4-BE49-F238E27FC236}">
              <a16:creationId xmlns:a16="http://schemas.microsoft.com/office/drawing/2014/main" xmlns="" id="{00000000-0008-0000-0600-00002E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6" name="フローチャート: 判断 815">
          <a:extLst>
            <a:ext uri="{FF2B5EF4-FFF2-40B4-BE49-F238E27FC236}">
              <a16:creationId xmlns:a16="http://schemas.microsoft.com/office/drawing/2014/main" xmlns="" id="{00000000-0008-0000-0600-000030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144861</xdr:rowOff>
    </xdr:from>
    <xdr:to>
      <xdr:col>116</xdr:col>
      <xdr:colOff>114300</xdr:colOff>
      <xdr:row>58</xdr:row>
      <xdr:rowOff>75011</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21107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59788</xdr:rowOff>
    </xdr:from>
    <xdr:ext cx="469744" cy="259045"/>
    <xdr:sp macro="" textlink="">
      <xdr:nvSpPr>
        <xdr:cNvPr id="824" name="貸付金該当値テキスト">
          <a:extLst>
            <a:ext uri="{FF2B5EF4-FFF2-40B4-BE49-F238E27FC236}">
              <a16:creationId xmlns:a16="http://schemas.microsoft.com/office/drawing/2014/main" xmlns="" id="{00000000-0008-0000-0600-000038030000}"/>
            </a:ext>
          </a:extLst>
        </xdr:cNvPr>
        <xdr:cNvSpPr txBox="1"/>
      </xdr:nvSpPr>
      <xdr:spPr>
        <a:xfrm>
          <a:off x="22212300" y="98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136403</xdr:rowOff>
    </xdr:from>
    <xdr:to>
      <xdr:col>112</xdr:col>
      <xdr:colOff>38100</xdr:colOff>
      <xdr:row>58</xdr:row>
      <xdr:rowOff>66553</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21272500" y="99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57680</xdr:rowOff>
    </xdr:from>
    <xdr:ext cx="469744"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1088428" y="1000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129728</xdr:rowOff>
    </xdr:from>
    <xdr:to>
      <xdr:col>107</xdr:col>
      <xdr:colOff>101600</xdr:colOff>
      <xdr:row>58</xdr:row>
      <xdr:rowOff>59878</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20383500" y="990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51005</xdr:rowOff>
    </xdr:from>
    <xdr:ext cx="469744"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20199428" y="999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134437</xdr:rowOff>
    </xdr:from>
    <xdr:to>
      <xdr:col>102</xdr:col>
      <xdr:colOff>165100</xdr:colOff>
      <xdr:row>58</xdr:row>
      <xdr:rowOff>64587</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19494500" y="99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55714</xdr:rowOff>
    </xdr:from>
    <xdr:ext cx="469744"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9310428" y="999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139284</xdr:rowOff>
    </xdr:from>
    <xdr:to>
      <xdr:col>98</xdr:col>
      <xdr:colOff>38100</xdr:colOff>
      <xdr:row>58</xdr:row>
      <xdr:rowOff>69434</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18605500" y="99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60561</xdr:rowOff>
    </xdr:from>
    <xdr:ext cx="469744"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421428" y="1000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xmlns=""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8" name="繰出金最小値テキスト">
          <a:extLst>
            <a:ext uri="{FF2B5EF4-FFF2-40B4-BE49-F238E27FC236}">
              <a16:creationId xmlns:a16="http://schemas.microsoft.com/office/drawing/2014/main" xmlns="" id="{00000000-0008-0000-0600-00005A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60" name="繰出金最大値テキスト">
          <a:extLst>
            <a:ext uri="{FF2B5EF4-FFF2-40B4-BE49-F238E27FC236}">
              <a16:creationId xmlns:a16="http://schemas.microsoft.com/office/drawing/2014/main" xmlns="" id="{00000000-0008-0000-0600-00005C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xdr:rowOff>
    </xdr:from>
    <xdr:to>
      <xdr:col>116</xdr:col>
      <xdr:colOff>63500</xdr:colOff>
      <xdr:row>74</xdr:row>
      <xdr:rowOff>51651</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21323300" y="12687364"/>
          <a:ext cx="8382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3" name="繰出金平均値テキスト">
          <a:extLst>
            <a:ext uri="{FF2B5EF4-FFF2-40B4-BE49-F238E27FC236}">
              <a16:creationId xmlns:a16="http://schemas.microsoft.com/office/drawing/2014/main" xmlns="" id="{00000000-0008-0000-0600-00005F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51651</xdr:rowOff>
    </xdr:from>
    <xdr:to>
      <xdr:col>111</xdr:col>
      <xdr:colOff>177800</xdr:colOff>
      <xdr:row>74</xdr:row>
      <xdr:rowOff>70434</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20434300" y="12738951"/>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70434</xdr:rowOff>
    </xdr:from>
    <xdr:to>
      <xdr:col>107</xdr:col>
      <xdr:colOff>50800</xdr:colOff>
      <xdr:row>74</xdr:row>
      <xdr:rowOff>152578</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flipV="1">
          <a:off x="19545300" y="12757734"/>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100495</xdr:rowOff>
    </xdr:from>
    <xdr:to>
      <xdr:col>102</xdr:col>
      <xdr:colOff>114300</xdr:colOff>
      <xdr:row>74</xdr:row>
      <xdr:rowOff>152578</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18656300" y="12787795"/>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2" name="フローチャート: 判断 871">
          <a:extLst>
            <a:ext uri="{FF2B5EF4-FFF2-40B4-BE49-F238E27FC236}">
              <a16:creationId xmlns:a16="http://schemas.microsoft.com/office/drawing/2014/main" xmlns="" id="{00000000-0008-0000-0600-000068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4" name="フローチャート: 判断 873">
          <a:extLst>
            <a:ext uri="{FF2B5EF4-FFF2-40B4-BE49-F238E27FC236}">
              <a16:creationId xmlns:a16="http://schemas.microsoft.com/office/drawing/2014/main" xmlns="" id="{00000000-0008-0000-0600-00006A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120714</xdr:rowOff>
    </xdr:from>
    <xdr:to>
      <xdr:col>116</xdr:col>
      <xdr:colOff>114300</xdr:colOff>
      <xdr:row>74</xdr:row>
      <xdr:rowOff>50864</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2110700" y="126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143591</xdr:rowOff>
    </xdr:from>
    <xdr:ext cx="534377" cy="259045"/>
    <xdr:sp macro="" textlink="">
      <xdr:nvSpPr>
        <xdr:cNvPr id="882" name="繰出金該当値テキスト">
          <a:extLst>
            <a:ext uri="{FF2B5EF4-FFF2-40B4-BE49-F238E27FC236}">
              <a16:creationId xmlns:a16="http://schemas.microsoft.com/office/drawing/2014/main" xmlns="" id="{00000000-0008-0000-0600-000072030000}"/>
            </a:ext>
          </a:extLst>
        </xdr:cNvPr>
        <xdr:cNvSpPr txBox="1"/>
      </xdr:nvSpPr>
      <xdr:spPr>
        <a:xfrm>
          <a:off x="22212300" y="124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851</xdr:rowOff>
    </xdr:from>
    <xdr:to>
      <xdr:col>112</xdr:col>
      <xdr:colOff>38100</xdr:colOff>
      <xdr:row>74</xdr:row>
      <xdr:rowOff>102451</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21272500" y="126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118978</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1056111" y="1246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19634</xdr:rowOff>
    </xdr:from>
    <xdr:to>
      <xdr:col>107</xdr:col>
      <xdr:colOff>101600</xdr:colOff>
      <xdr:row>74</xdr:row>
      <xdr:rowOff>121234</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20383500" y="12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137761</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0167111" y="124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101778</xdr:rowOff>
    </xdr:from>
    <xdr:to>
      <xdr:col>102</xdr:col>
      <xdr:colOff>165100</xdr:colOff>
      <xdr:row>75</xdr:row>
      <xdr:rowOff>31928</xdr:rowOff>
    </xdr:to>
    <xdr:sp macro="" textlink="">
      <xdr:nvSpPr>
        <xdr:cNvPr id="887" name="楕円 886">
          <a:extLst>
            <a:ext uri="{FF2B5EF4-FFF2-40B4-BE49-F238E27FC236}">
              <a16:creationId xmlns:a16="http://schemas.microsoft.com/office/drawing/2014/main" xmlns="" id="{00000000-0008-0000-0600-000077030000}"/>
            </a:ext>
          </a:extLst>
        </xdr:cNvPr>
        <xdr:cNvSpPr/>
      </xdr:nvSpPr>
      <xdr:spPr>
        <a:xfrm>
          <a:off x="19494500" y="127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48455</xdr:rowOff>
    </xdr:from>
    <xdr:ext cx="534377"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9278111" y="125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49695</xdr:rowOff>
    </xdr:from>
    <xdr:to>
      <xdr:col>98</xdr:col>
      <xdr:colOff>38100</xdr:colOff>
      <xdr:row>74</xdr:row>
      <xdr:rowOff>151295</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18605500" y="127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167822</xdr:rowOff>
    </xdr:from>
    <xdr:ext cx="534377"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389111" y="125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xmlns=""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xmlns=""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xmlns=""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xmlns=""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xmlns=""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xmlns=""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xmlns=""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xmlns=""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xmlns=""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　給与等の見直しや災害対応等で依然として令和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年度も類似団体平均を上回っている。今後も災害対応職員の確保のため人件費の増が見込まれるが、適正な人員管理に努め費用の増加を抑える。</a:t>
          </a:r>
          <a:endParaRPr lang="ja-JP" altLang="ja-JP" sz="1400">
            <a:effectLst/>
          </a:endParaRPr>
        </a:p>
        <a:p>
          <a:r>
            <a:rPr kumimoji="1" lang="ja-JP" altLang="ja-JP" sz="1100">
              <a:solidFill>
                <a:schemeClr val="dk1"/>
              </a:solidFill>
              <a:effectLst/>
              <a:latin typeface="+mn-lt"/>
              <a:ea typeface="+mn-ea"/>
              <a:cs typeface="+mn-cs"/>
            </a:rPr>
            <a:t>●物件費　ふるさと応援寄附金事業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の減により</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しかし、前年同様</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その他事業の見直し等を行い経費の縮減に努める。</a:t>
          </a:r>
          <a:endParaRPr lang="ja-JP" altLang="ja-JP" sz="1400">
            <a:effectLst/>
          </a:endParaRPr>
        </a:p>
        <a:p>
          <a:r>
            <a:rPr kumimoji="1" lang="ja-JP" altLang="ja-JP" sz="1100">
              <a:solidFill>
                <a:schemeClr val="dk1"/>
              </a:solidFill>
              <a:effectLst/>
              <a:latin typeface="+mn-lt"/>
              <a:ea typeface="+mn-ea"/>
              <a:cs typeface="+mn-cs"/>
            </a:rPr>
            <a:t>●普通建設事業費　</a:t>
          </a:r>
          <a:r>
            <a:rPr kumimoji="1" lang="ja-JP" altLang="en-US" sz="1100">
              <a:solidFill>
                <a:schemeClr val="dk1"/>
              </a:solidFill>
              <a:effectLst/>
              <a:latin typeface="+mn-lt"/>
              <a:ea typeface="+mn-ea"/>
              <a:cs typeface="+mn-cs"/>
            </a:rPr>
            <a:t>庁舎建設事業、小学校施設整備事業費の増により</a:t>
          </a:r>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となっている。今後必要な事業を見極め、過剰な施工実施とならないよう経費縮減に努める。</a:t>
          </a:r>
          <a:endParaRPr lang="ja-JP" altLang="ja-JP" sz="1400">
            <a:effectLst/>
          </a:endParaRPr>
        </a:p>
        <a:p>
          <a:r>
            <a:rPr kumimoji="1" lang="ja-JP" altLang="ja-JP" sz="1100">
              <a:solidFill>
                <a:schemeClr val="dk1"/>
              </a:solidFill>
              <a:effectLst/>
              <a:latin typeface="+mn-lt"/>
              <a:ea typeface="+mn-ea"/>
              <a:cs typeface="+mn-cs"/>
            </a:rPr>
            <a:t>●災害復旧事業費　前年に引き続き、九州北部豪雨に伴う災害復旧事業を行ったことに加え、平成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年豪雨災害の災害復旧事業費が類似団体と比較して大幅に上回っている。復旧事業は長期にわたることが予想されるため、今後数年は高水準で推移すると考えられる。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　前年度より繰り上げ償還額が減少した</a:t>
          </a:r>
          <a:r>
            <a:rPr kumimoji="1" lang="ja-JP" altLang="en-US" sz="1100">
              <a:solidFill>
                <a:schemeClr val="dk1"/>
              </a:solidFill>
              <a:effectLst/>
              <a:latin typeface="+mn-lt"/>
              <a:ea typeface="+mn-ea"/>
              <a:cs typeface="+mn-cs"/>
            </a:rPr>
            <a:t>ことで前年比で減少している</a:t>
          </a:r>
          <a:r>
            <a:rPr kumimoji="1" lang="ja-JP" altLang="ja-JP" sz="1100">
              <a:solidFill>
                <a:schemeClr val="dk1"/>
              </a:solidFill>
              <a:effectLst/>
              <a:latin typeface="+mn-lt"/>
              <a:ea typeface="+mn-ea"/>
              <a:cs typeface="+mn-cs"/>
            </a:rPr>
            <a:t>。今後も災害復旧事業に対する償還</a:t>
          </a:r>
          <a:r>
            <a:rPr kumimoji="1" lang="ja-JP" altLang="en-US" sz="1100">
              <a:solidFill>
                <a:schemeClr val="dk1"/>
              </a:solidFill>
              <a:effectLst/>
              <a:latin typeface="+mn-lt"/>
              <a:ea typeface="+mn-ea"/>
              <a:cs typeface="+mn-cs"/>
            </a:rPr>
            <a:t>は続く</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水準で推移するものと見込まれる。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50,571
49,508
246.71
41,719,972
40,141,759
1,271,160
15,950,337
30,092,865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12065</xdr:rowOff>
    </xdr:from>
    <xdr:to>
      <xdr:col>24</xdr:col>
      <xdr:colOff>63500</xdr:colOff>
      <xdr:row>35</xdr:row>
      <xdr:rowOff>12065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12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12065</xdr:rowOff>
    </xdr:from>
    <xdr:to>
      <xdr:col>19</xdr:col>
      <xdr:colOff>177800</xdr:colOff>
      <xdr:row>35</xdr:row>
      <xdr:rowOff>13208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1281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13208</xdr:rowOff>
    </xdr:from>
    <xdr:to>
      <xdr:col>15</xdr:col>
      <xdr:colOff>50800</xdr:colOff>
      <xdr:row>35</xdr:row>
      <xdr:rowOff>73406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013958"/>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73406</xdr:rowOff>
    </xdr:from>
    <xdr:to>
      <xdr:col>10</xdr:col>
      <xdr:colOff>114300</xdr:colOff>
      <xdr:row>35</xdr:row>
      <xdr:rowOff>103886</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7415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132715</xdr:rowOff>
    </xdr:from>
    <xdr:to>
      <xdr:col>24</xdr:col>
      <xdr:colOff>114300</xdr:colOff>
      <xdr:row>35</xdr:row>
      <xdr:rowOff>62865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155592</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132715</xdr:rowOff>
    </xdr:from>
    <xdr:to>
      <xdr:col>20</xdr:col>
      <xdr:colOff>38100</xdr:colOff>
      <xdr:row>35</xdr:row>
      <xdr:rowOff>62865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79392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133858</xdr:rowOff>
    </xdr:from>
    <xdr:to>
      <xdr:col>15</xdr:col>
      <xdr:colOff>101600</xdr:colOff>
      <xdr:row>35</xdr:row>
      <xdr:rowOff>64008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80535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73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22606</xdr:rowOff>
    </xdr:from>
    <xdr:to>
      <xdr:col>10</xdr:col>
      <xdr:colOff>165100</xdr:colOff>
      <xdr:row>35</xdr:row>
      <xdr:rowOff>124206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140733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171213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7085</xdr:rowOff>
    </xdr:from>
    <xdr:to>
      <xdr:col>24</xdr:col>
      <xdr:colOff>63500</xdr:colOff>
      <xdr:row>54</xdr:row>
      <xdr:rowOff>78737</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093935"/>
          <a:ext cx="838200" cy="24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78737</xdr:rowOff>
    </xdr:from>
    <xdr:to>
      <xdr:col>19</xdr:col>
      <xdr:colOff>177800</xdr:colOff>
      <xdr:row>54</xdr:row>
      <xdr:rowOff>93093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9337037"/>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13152</xdr:rowOff>
    </xdr:from>
    <xdr:to>
      <xdr:col>15</xdr:col>
      <xdr:colOff>50800</xdr:colOff>
      <xdr:row>54</xdr:row>
      <xdr:rowOff>93093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019300" y="8928552"/>
          <a:ext cx="889000" cy="4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13152</xdr:rowOff>
    </xdr:from>
    <xdr:to>
      <xdr:col>10</xdr:col>
      <xdr:colOff>114300</xdr:colOff>
      <xdr:row>55</xdr:row>
      <xdr:rowOff>52398</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8928552"/>
          <a:ext cx="889000" cy="5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127735</xdr:rowOff>
    </xdr:from>
    <xdr:to>
      <xdr:col>24</xdr:col>
      <xdr:colOff>114300</xdr:colOff>
      <xdr:row>53</xdr:row>
      <xdr:rowOff>57885</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0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150612</xdr:rowOff>
    </xdr:from>
    <xdr:ext cx="599010"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88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27937</xdr:rowOff>
    </xdr:from>
    <xdr:to>
      <xdr:col>20</xdr:col>
      <xdr:colOff>38100</xdr:colOff>
      <xdr:row>54</xdr:row>
      <xdr:rowOff>129537</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2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146064</xdr:rowOff>
    </xdr:from>
    <xdr:ext cx="59901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497795" y="906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42293</xdr:rowOff>
    </xdr:from>
    <xdr:to>
      <xdr:col>15</xdr:col>
      <xdr:colOff>101600</xdr:colOff>
      <xdr:row>54</xdr:row>
      <xdr:rowOff>143893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30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160420</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08795" y="907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133802</xdr:rowOff>
    </xdr:from>
    <xdr:to>
      <xdr:col>10</xdr:col>
      <xdr:colOff>165100</xdr:colOff>
      <xdr:row>52</xdr:row>
      <xdr:rowOff>63952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88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80479</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19795" y="86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1598</xdr:rowOff>
    </xdr:from>
    <xdr:to>
      <xdr:col>6</xdr:col>
      <xdr:colOff>38100</xdr:colOff>
      <xdr:row>55</xdr:row>
      <xdr:rowOff>103198</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4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119725</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30795" y="920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106422</xdr:rowOff>
    </xdr:from>
    <xdr:to>
      <xdr:col>24</xdr:col>
      <xdr:colOff>63500</xdr:colOff>
      <xdr:row>75</xdr:row>
      <xdr:rowOff>126327</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965172"/>
          <a:ext cx="8382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38200</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725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93997</xdr:rowOff>
    </xdr:from>
    <xdr:to>
      <xdr:col>19</xdr:col>
      <xdr:colOff>177800</xdr:colOff>
      <xdr:row>75</xdr:row>
      <xdr:rowOff>126327</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2952747"/>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93997</xdr:rowOff>
    </xdr:from>
    <xdr:to>
      <xdr:col>15</xdr:col>
      <xdr:colOff>50800</xdr:colOff>
      <xdr:row>77</xdr:row>
      <xdr:rowOff>114619</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2952747"/>
          <a:ext cx="889000" cy="36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114619</xdr:rowOff>
    </xdr:from>
    <xdr:to>
      <xdr:col>10</xdr:col>
      <xdr:colOff>114300</xdr:colOff>
      <xdr:row>78</xdr:row>
      <xdr:rowOff>23538</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316269"/>
          <a:ext cx="8890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55622</xdr:rowOff>
    </xdr:from>
    <xdr:to>
      <xdr:col>24</xdr:col>
      <xdr:colOff>114300</xdr:colOff>
      <xdr:row>75</xdr:row>
      <xdr:rowOff>157221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9143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34049</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8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75527</xdr:rowOff>
    </xdr:from>
    <xdr:to>
      <xdr:col>20</xdr:col>
      <xdr:colOff>38100</xdr:colOff>
      <xdr:row>76</xdr:row>
      <xdr:rowOff>5677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9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22204</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70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43197</xdr:rowOff>
    </xdr:from>
    <xdr:to>
      <xdr:col>15</xdr:col>
      <xdr:colOff>101600</xdr:colOff>
      <xdr:row>75</xdr:row>
      <xdr:rowOff>144797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29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161324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67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63819</xdr:rowOff>
    </xdr:from>
    <xdr:to>
      <xdr:col>10</xdr:col>
      <xdr:colOff>165100</xdr:colOff>
      <xdr:row>77</xdr:row>
      <xdr:rowOff>165419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2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10496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04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144188</xdr:rowOff>
    </xdr:from>
    <xdr:to>
      <xdr:col>6</xdr:col>
      <xdr:colOff>38100</xdr:colOff>
      <xdr:row>78</xdr:row>
      <xdr:rowOff>74338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3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90865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12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162216</xdr:rowOff>
    </xdr:from>
    <xdr:to>
      <xdr:col>24</xdr:col>
      <xdr:colOff>63500</xdr:colOff>
      <xdr:row>95</xdr:row>
      <xdr:rowOff>166236</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449966"/>
          <a:ext cx="8382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140443</xdr:rowOff>
    </xdr:from>
    <xdr:to>
      <xdr:col>19</xdr:col>
      <xdr:colOff>177800</xdr:colOff>
      <xdr:row>95</xdr:row>
      <xdr:rowOff>166236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908300" y="16428193"/>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140443</xdr:rowOff>
    </xdr:from>
    <xdr:to>
      <xdr:col>15</xdr:col>
      <xdr:colOff>50800</xdr:colOff>
      <xdr:row>96</xdr:row>
      <xdr:rowOff>68911</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428193"/>
          <a:ext cx="889000" cy="9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46013</xdr:rowOff>
    </xdr:from>
    <xdr:to>
      <xdr:col>10</xdr:col>
      <xdr:colOff>114300</xdr:colOff>
      <xdr:row>96</xdr:row>
      <xdr:rowOff>68911</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1130300" y="16333763"/>
          <a:ext cx="889000" cy="1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111416</xdr:rowOff>
    </xdr:from>
    <xdr:to>
      <xdr:col>24</xdr:col>
      <xdr:colOff>114300</xdr:colOff>
      <xdr:row>96</xdr:row>
      <xdr:rowOff>41566</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3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89843</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37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115436</xdr:rowOff>
    </xdr:from>
    <xdr:to>
      <xdr:col>20</xdr:col>
      <xdr:colOff>38100</xdr:colOff>
      <xdr:row>96</xdr:row>
      <xdr:rowOff>45586</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4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36713</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4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89643</xdr:rowOff>
    </xdr:from>
    <xdr:to>
      <xdr:col>15</xdr:col>
      <xdr:colOff>101600</xdr:colOff>
      <xdr:row>96</xdr:row>
      <xdr:rowOff>19793</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3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10920</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4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18111</xdr:rowOff>
    </xdr:from>
    <xdr:to>
      <xdr:col>10</xdr:col>
      <xdr:colOff>165100</xdr:colOff>
      <xdr:row>96</xdr:row>
      <xdr:rowOff>119711</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4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110838</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5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166663</xdr:rowOff>
    </xdr:from>
    <xdr:to>
      <xdr:col>6</xdr:col>
      <xdr:colOff>38100</xdr:colOff>
      <xdr:row>95</xdr:row>
      <xdr:rowOff>96813</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2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113340</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0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68072</xdr:rowOff>
    </xdr:from>
    <xdr:to>
      <xdr:col>55</xdr:col>
      <xdr:colOff>0</xdr:colOff>
      <xdr:row>37</xdr:row>
      <xdr:rowOff>81788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9639300" y="641172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66929</xdr:rowOff>
    </xdr:from>
    <xdr:to>
      <xdr:col>50</xdr:col>
      <xdr:colOff>114300</xdr:colOff>
      <xdr:row>37</xdr:row>
      <xdr:rowOff>68072</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4105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66929</xdr:rowOff>
    </xdr:from>
    <xdr:to>
      <xdr:col>45</xdr:col>
      <xdr:colOff>177800</xdr:colOff>
      <xdr:row>37</xdr:row>
      <xdr:rowOff>69215</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7861300" y="641057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50546</xdr:rowOff>
    </xdr:from>
    <xdr:to>
      <xdr:col>41</xdr:col>
      <xdr:colOff>50800</xdr:colOff>
      <xdr:row>37</xdr:row>
      <xdr:rowOff>69215</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39419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30988</xdr:rowOff>
    </xdr:from>
    <xdr:to>
      <xdr:col>55</xdr:col>
      <xdr:colOff>50800</xdr:colOff>
      <xdr:row>37</xdr:row>
      <xdr:rowOff>132588</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53865</xdr:rowOff>
    </xdr:from>
    <xdr:ext cx="378565"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17272</xdr:rowOff>
    </xdr:from>
    <xdr:to>
      <xdr:col>50</xdr:col>
      <xdr:colOff>165100</xdr:colOff>
      <xdr:row>37</xdr:row>
      <xdr:rowOff>118872</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109999</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50017"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16129</xdr:rowOff>
    </xdr:from>
    <xdr:to>
      <xdr:col>46</xdr:col>
      <xdr:colOff>38100</xdr:colOff>
      <xdr:row>37</xdr:row>
      <xdr:rowOff>117729</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134256</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61017" y="6135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18415</xdr:rowOff>
    </xdr:from>
    <xdr:to>
      <xdr:col>41</xdr:col>
      <xdr:colOff>101600</xdr:colOff>
      <xdr:row>37</xdr:row>
      <xdr:rowOff>120015</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111142</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20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171196</xdr:rowOff>
    </xdr:from>
    <xdr:to>
      <xdr:col>36</xdr:col>
      <xdr:colOff>165100</xdr:colOff>
      <xdr:row>37</xdr:row>
      <xdr:rowOff>101346</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117873</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83017" y="611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161303</xdr:rowOff>
    </xdr:from>
    <xdr:to>
      <xdr:col>55</xdr:col>
      <xdr:colOff>0</xdr:colOff>
      <xdr:row>54</xdr:row>
      <xdr:rowOff>162198</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9639300" y="9419603"/>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162198</xdr:rowOff>
    </xdr:from>
    <xdr:to>
      <xdr:col>50</xdr:col>
      <xdr:colOff>114300</xdr:colOff>
      <xdr:row>55</xdr:row>
      <xdr:rowOff>3740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9420498"/>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90418</xdr:rowOff>
    </xdr:from>
    <xdr:to>
      <xdr:col>45</xdr:col>
      <xdr:colOff>177800</xdr:colOff>
      <xdr:row>55</xdr:row>
      <xdr:rowOff>3740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7861300" y="9348718"/>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90418</xdr:rowOff>
    </xdr:from>
    <xdr:to>
      <xdr:col>41</xdr:col>
      <xdr:colOff>50800</xdr:colOff>
      <xdr:row>55</xdr:row>
      <xdr:rowOff>21990</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9348718"/>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110503</xdr:rowOff>
    </xdr:from>
    <xdr:to>
      <xdr:col>55</xdr:col>
      <xdr:colOff>50800</xdr:colOff>
      <xdr:row>55</xdr:row>
      <xdr:rowOff>40653</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93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133380</xdr:rowOff>
    </xdr:from>
    <xdr:ext cx="534377"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2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111398</xdr:rowOff>
    </xdr:from>
    <xdr:to>
      <xdr:col>50</xdr:col>
      <xdr:colOff>165100</xdr:colOff>
      <xdr:row>55</xdr:row>
      <xdr:rowOff>41548</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93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58075</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72111" y="914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124390</xdr:rowOff>
    </xdr:from>
    <xdr:to>
      <xdr:col>46</xdr:col>
      <xdr:colOff>38100</xdr:colOff>
      <xdr:row>55</xdr:row>
      <xdr:rowOff>54540</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93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71067</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83111" y="91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39618</xdr:rowOff>
    </xdr:from>
    <xdr:to>
      <xdr:col>41</xdr:col>
      <xdr:colOff>101600</xdr:colOff>
      <xdr:row>54</xdr:row>
      <xdr:rowOff>141218</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92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157745</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94111" y="90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142640</xdr:rowOff>
    </xdr:from>
    <xdr:to>
      <xdr:col>36</xdr:col>
      <xdr:colOff>165100</xdr:colOff>
      <xdr:row>55</xdr:row>
      <xdr:rowOff>72790</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94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89317</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05111" y="91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xmlns=""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xmlns=""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xmlns=""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82125</xdr:rowOff>
    </xdr:from>
    <xdr:to>
      <xdr:col>55</xdr:col>
      <xdr:colOff>0</xdr:colOff>
      <xdr:row>77</xdr:row>
      <xdr:rowOff>167198</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9639300" y="13283775"/>
          <a:ext cx="838200" cy="8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xmlns=""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139015</xdr:rowOff>
    </xdr:from>
    <xdr:to>
      <xdr:col>50</xdr:col>
      <xdr:colOff>114300</xdr:colOff>
      <xdr:row>77</xdr:row>
      <xdr:rowOff>167198</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8750300" y="13340665"/>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100871</xdr:rowOff>
    </xdr:from>
    <xdr:to>
      <xdr:col>45</xdr:col>
      <xdr:colOff>177800</xdr:colOff>
      <xdr:row>77</xdr:row>
      <xdr:rowOff>139015</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7861300" y="13302521"/>
          <a:ext cx="8890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100871</xdr:rowOff>
    </xdr:from>
    <xdr:to>
      <xdr:col>41</xdr:col>
      <xdr:colOff>50800</xdr:colOff>
      <xdr:row>78</xdr:row>
      <xdr:rowOff>93425</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flipV="1">
          <a:off x="6972300" y="13302521"/>
          <a:ext cx="889000" cy="16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31325</xdr:rowOff>
    </xdr:from>
    <xdr:to>
      <xdr:col>55</xdr:col>
      <xdr:colOff>50800</xdr:colOff>
      <xdr:row>77</xdr:row>
      <xdr:rowOff>132925</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10426700" y="132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9752</xdr:rowOff>
    </xdr:from>
    <xdr:ext cx="534377" cy="259045"/>
    <xdr:sp macro="" textlink="">
      <xdr:nvSpPr>
        <xdr:cNvPr id="427" name="商工費該当値テキスト">
          <a:extLst>
            <a:ext uri="{FF2B5EF4-FFF2-40B4-BE49-F238E27FC236}">
              <a16:creationId xmlns:a16="http://schemas.microsoft.com/office/drawing/2014/main" xmlns="" id="{00000000-0008-0000-0700-0000AB010000}"/>
            </a:ext>
          </a:extLst>
        </xdr:cNvPr>
        <xdr:cNvSpPr txBox="1"/>
      </xdr:nvSpPr>
      <xdr:spPr>
        <a:xfrm>
          <a:off x="10528300" y="13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116398</xdr:rowOff>
    </xdr:from>
    <xdr:to>
      <xdr:col>50</xdr:col>
      <xdr:colOff>165100</xdr:colOff>
      <xdr:row>78</xdr:row>
      <xdr:rowOff>46548</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9588500" y="133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37675</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404428" y="134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88215</xdr:rowOff>
    </xdr:from>
    <xdr:to>
      <xdr:col>46</xdr:col>
      <xdr:colOff>38100</xdr:colOff>
      <xdr:row>78</xdr:row>
      <xdr:rowOff>18365</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8699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9492</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8515428" y="133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50071</xdr:rowOff>
    </xdr:from>
    <xdr:to>
      <xdr:col>41</xdr:col>
      <xdr:colOff>101600</xdr:colOff>
      <xdr:row>77</xdr:row>
      <xdr:rowOff>151671</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7810500" y="132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142798</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7594111" y="1334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42625</xdr:rowOff>
    </xdr:from>
    <xdr:to>
      <xdr:col>36</xdr:col>
      <xdr:colOff>165100</xdr:colOff>
      <xdr:row>78</xdr:row>
      <xdr:rowOff>144225</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6921500" y="1341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135352</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737428" y="1350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114706</xdr:rowOff>
    </xdr:from>
    <xdr:to>
      <xdr:col>55</xdr:col>
      <xdr:colOff>0</xdr:colOff>
      <xdr:row>95</xdr:row>
      <xdr:rowOff>148140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402456"/>
          <a:ext cx="838200" cy="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86931</xdr:rowOff>
    </xdr:from>
    <xdr:to>
      <xdr:col>50</xdr:col>
      <xdr:colOff>114300</xdr:colOff>
      <xdr:row>95</xdr:row>
      <xdr:rowOff>114706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8750300" y="16374681"/>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86931</xdr:rowOff>
    </xdr:from>
    <xdr:to>
      <xdr:col>45</xdr:col>
      <xdr:colOff>177800</xdr:colOff>
      <xdr:row>96</xdr:row>
      <xdr:rowOff>27857</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374681"/>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49631</xdr:rowOff>
    </xdr:from>
    <xdr:to>
      <xdr:col>41</xdr:col>
      <xdr:colOff>50800</xdr:colOff>
      <xdr:row>96</xdr:row>
      <xdr:rowOff>27857</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5994481"/>
          <a:ext cx="889000" cy="49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97340</xdr:rowOff>
    </xdr:from>
    <xdr:to>
      <xdr:col>55</xdr:col>
      <xdr:colOff>50800</xdr:colOff>
      <xdr:row>96</xdr:row>
      <xdr:rowOff>27490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3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75767</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3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63906</xdr:rowOff>
    </xdr:from>
    <xdr:to>
      <xdr:col>50</xdr:col>
      <xdr:colOff>165100</xdr:colOff>
      <xdr:row>95</xdr:row>
      <xdr:rowOff>165506</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3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156633</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4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36131</xdr:rowOff>
    </xdr:from>
    <xdr:to>
      <xdr:col>46</xdr:col>
      <xdr:colOff>38100</xdr:colOff>
      <xdr:row>95</xdr:row>
      <xdr:rowOff>137731</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128858</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41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148507</xdr:rowOff>
    </xdr:from>
    <xdr:to>
      <xdr:col>41</xdr:col>
      <xdr:colOff>101600</xdr:colOff>
      <xdr:row>96</xdr:row>
      <xdr:rowOff>78657</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4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69784</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5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170281</xdr:rowOff>
    </xdr:from>
    <xdr:to>
      <xdr:col>36</xdr:col>
      <xdr:colOff>165100</xdr:colOff>
      <xdr:row>93</xdr:row>
      <xdr:rowOff>100431</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5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116958</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57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xmlns=""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xmlns=""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xmlns=""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160388</xdr:rowOff>
    </xdr:from>
    <xdr:to>
      <xdr:col>85</xdr:col>
      <xdr:colOff>127000</xdr:colOff>
      <xdr:row>37</xdr:row>
      <xdr:rowOff>11684</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5481300" y="6332588"/>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a:extLst>
            <a:ext uri="{FF2B5EF4-FFF2-40B4-BE49-F238E27FC236}">
              <a16:creationId xmlns:a16="http://schemas.microsoft.com/office/drawing/2014/main" xmlns="" id="{00000000-0008-0000-0700-00000C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160388</xdr:rowOff>
    </xdr:from>
    <xdr:to>
      <xdr:col>81</xdr:col>
      <xdr:colOff>50800</xdr:colOff>
      <xdr:row>37</xdr:row>
      <xdr:rowOff>101981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4592300" y="6332588"/>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101981</xdr:rowOff>
    </xdr:from>
    <xdr:to>
      <xdr:col>76</xdr:col>
      <xdr:colOff>114300</xdr:colOff>
      <xdr:row>37</xdr:row>
      <xdr:rowOff>130366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3703300" y="6445631"/>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98438</xdr:rowOff>
    </xdr:from>
    <xdr:to>
      <xdr:col>71</xdr:col>
      <xdr:colOff>177800</xdr:colOff>
      <xdr:row>37</xdr:row>
      <xdr:rowOff>130366</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2814300" y="6442088"/>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132334</xdr:rowOff>
    </xdr:from>
    <xdr:to>
      <xdr:col>85</xdr:col>
      <xdr:colOff>177800</xdr:colOff>
      <xdr:row>37</xdr:row>
      <xdr:rowOff>62484</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6268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110761</xdr:rowOff>
    </xdr:from>
    <xdr:ext cx="534377" cy="259045"/>
    <xdr:sp macro="" textlink="">
      <xdr:nvSpPr>
        <xdr:cNvPr id="543" name="消防費該当値テキスト">
          <a:extLst>
            <a:ext uri="{FF2B5EF4-FFF2-40B4-BE49-F238E27FC236}">
              <a16:creationId xmlns:a16="http://schemas.microsoft.com/office/drawing/2014/main" xmlns="" id="{00000000-0008-0000-0700-00001F020000}"/>
            </a:ext>
          </a:extLst>
        </xdr:cNvPr>
        <xdr:cNvSpPr txBox="1"/>
      </xdr:nvSpPr>
      <xdr:spPr>
        <a:xfrm>
          <a:off x="16370300" y="62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109588</xdr:rowOff>
    </xdr:from>
    <xdr:to>
      <xdr:col>81</xdr:col>
      <xdr:colOff>101600</xdr:colOff>
      <xdr:row>37</xdr:row>
      <xdr:rowOff>39738</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5430500" y="6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56265</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14111" y="60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51181</xdr:rowOff>
    </xdr:from>
    <xdr:to>
      <xdr:col>76</xdr:col>
      <xdr:colOff>165100</xdr:colOff>
      <xdr:row>37</xdr:row>
      <xdr:rowOff>152781</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4541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143908</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325111" y="64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79566</xdr:rowOff>
    </xdr:from>
    <xdr:to>
      <xdr:col>72</xdr:col>
      <xdr:colOff>38100</xdr:colOff>
      <xdr:row>38</xdr:row>
      <xdr:rowOff>9716</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3652500" y="64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843</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436111" y="65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47638</xdr:rowOff>
    </xdr:from>
    <xdr:to>
      <xdr:col>67</xdr:col>
      <xdr:colOff>101600</xdr:colOff>
      <xdr:row>37</xdr:row>
      <xdr:rowOff>149238</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2763500" y="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140364</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547111" y="64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52470</xdr:rowOff>
    </xdr:from>
    <xdr:to>
      <xdr:col>85</xdr:col>
      <xdr:colOff>127000</xdr:colOff>
      <xdr:row>59</xdr:row>
      <xdr:rowOff>33515</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5481300" y="9996570"/>
          <a:ext cx="838200" cy="1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145111</xdr:rowOff>
    </xdr:from>
    <xdr:to>
      <xdr:col>81</xdr:col>
      <xdr:colOff>50800</xdr:colOff>
      <xdr:row>59</xdr:row>
      <xdr:rowOff>33515</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4592300" y="10089211"/>
          <a:ext cx="889000" cy="5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84703</xdr:rowOff>
    </xdr:from>
    <xdr:to>
      <xdr:col>76</xdr:col>
      <xdr:colOff>114300</xdr:colOff>
      <xdr:row>58</xdr:row>
      <xdr:rowOff>145111</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3703300" y="9857353"/>
          <a:ext cx="889000" cy="23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84703</xdr:rowOff>
    </xdr:from>
    <xdr:to>
      <xdr:col>71</xdr:col>
      <xdr:colOff>177800</xdr:colOff>
      <xdr:row>58</xdr:row>
      <xdr:rowOff>146006</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2814300" y="9857353"/>
          <a:ext cx="889000" cy="2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1670</xdr:rowOff>
    </xdr:from>
    <xdr:to>
      <xdr:col>85</xdr:col>
      <xdr:colOff>177800</xdr:colOff>
      <xdr:row>58</xdr:row>
      <xdr:rowOff>103270</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9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151547</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154165</xdr:rowOff>
    </xdr:from>
    <xdr:to>
      <xdr:col>81</xdr:col>
      <xdr:colOff>101600</xdr:colOff>
      <xdr:row>59</xdr:row>
      <xdr:rowOff>84315</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100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75442</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1019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94311</xdr:rowOff>
    </xdr:from>
    <xdr:to>
      <xdr:col>76</xdr:col>
      <xdr:colOff>165100</xdr:colOff>
      <xdr:row>59</xdr:row>
      <xdr:rowOff>24461</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100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15588</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101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33903</xdr:rowOff>
    </xdr:from>
    <xdr:to>
      <xdr:col>72</xdr:col>
      <xdr:colOff>38100</xdr:colOff>
      <xdr:row>57</xdr:row>
      <xdr:rowOff>135503</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8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126630</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8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95206</xdr:rowOff>
    </xdr:from>
    <xdr:to>
      <xdr:col>67</xdr:col>
      <xdr:colOff>101600</xdr:colOff>
      <xdr:row>59</xdr:row>
      <xdr:rowOff>25356</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100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16483</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101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xmlns=""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16484</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6317595" y="12875234"/>
          <a:ext cx="1269" cy="76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xmlns=""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134611</xdr:rowOff>
    </xdr:from>
    <xdr:ext cx="534377" cy="259045"/>
    <xdr:sp macro="" textlink="">
      <xdr:nvSpPr>
        <xdr:cNvPr id="638" name="災害復旧費最大値テキスト">
          <a:extLst>
            <a:ext uri="{FF2B5EF4-FFF2-40B4-BE49-F238E27FC236}">
              <a16:creationId xmlns:a16="http://schemas.microsoft.com/office/drawing/2014/main" xmlns="" id="{00000000-0008-0000-0700-00007E020000}"/>
            </a:ext>
          </a:extLst>
        </xdr:cNvPr>
        <xdr:cNvSpPr txBox="1"/>
      </xdr:nvSpPr>
      <xdr:spPr>
        <a:xfrm>
          <a:off x="16370300" y="1265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16484</xdr:rowOff>
    </xdr:from>
    <xdr:to>
      <xdr:col>86</xdr:col>
      <xdr:colOff>25400</xdr:colOff>
      <xdr:row>75</xdr:row>
      <xdr:rowOff>16484</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6230600" y="1287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16484</xdr:rowOff>
    </xdr:from>
    <xdr:to>
      <xdr:col>85</xdr:col>
      <xdr:colOff>127000</xdr:colOff>
      <xdr:row>75</xdr:row>
      <xdr:rowOff>57383</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5481300" y="12875234"/>
          <a:ext cx="838200" cy="4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135396</xdr:rowOff>
    </xdr:from>
    <xdr:ext cx="469744" cy="259045"/>
    <xdr:sp macro="" textlink="">
      <xdr:nvSpPr>
        <xdr:cNvPr id="641" name="災害復旧費平均値テキスト">
          <a:extLst>
            <a:ext uri="{FF2B5EF4-FFF2-40B4-BE49-F238E27FC236}">
              <a16:creationId xmlns:a16="http://schemas.microsoft.com/office/drawing/2014/main" xmlns="" id="{00000000-0008-0000-0700-000081020000}"/>
            </a:ext>
          </a:extLst>
        </xdr:cNvPr>
        <xdr:cNvSpPr txBox="1"/>
      </xdr:nvSpPr>
      <xdr:spPr>
        <a:xfrm>
          <a:off x="16370300" y="13508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156969</xdr:rowOff>
    </xdr:from>
    <xdr:to>
      <xdr:col>85</xdr:col>
      <xdr:colOff>177800</xdr:colOff>
      <xdr:row>79</xdr:row>
      <xdr:rowOff>87119</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6268700" y="135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126909</xdr:rowOff>
    </xdr:from>
    <xdr:to>
      <xdr:col>81</xdr:col>
      <xdr:colOff>50800</xdr:colOff>
      <xdr:row>75</xdr:row>
      <xdr:rowOff>57383</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4592300" y="12299859"/>
          <a:ext cx="889000" cy="61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140967</xdr:rowOff>
    </xdr:from>
    <xdr:to>
      <xdr:col>81</xdr:col>
      <xdr:colOff>101600</xdr:colOff>
      <xdr:row>79</xdr:row>
      <xdr:rowOff>71117</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5430500" y="1351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62244</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46428" y="1360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120976</xdr:rowOff>
    </xdr:from>
    <xdr:to>
      <xdr:col>76</xdr:col>
      <xdr:colOff>114300</xdr:colOff>
      <xdr:row>71</xdr:row>
      <xdr:rowOff>126909</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3703300" y="12293926"/>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110987</xdr:rowOff>
    </xdr:from>
    <xdr:to>
      <xdr:col>76</xdr:col>
      <xdr:colOff>165100</xdr:colOff>
      <xdr:row>79</xdr:row>
      <xdr:rowOff>41137</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4541500" y="134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32264</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357428" y="135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104246</xdr:rowOff>
    </xdr:from>
    <xdr:to>
      <xdr:col>71</xdr:col>
      <xdr:colOff>177800</xdr:colOff>
      <xdr:row>71</xdr:row>
      <xdr:rowOff>120976</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a:off x="12814300" y="12105746"/>
          <a:ext cx="889000" cy="1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134717</xdr:rowOff>
    </xdr:from>
    <xdr:to>
      <xdr:col>72</xdr:col>
      <xdr:colOff>38100</xdr:colOff>
      <xdr:row>79</xdr:row>
      <xdr:rowOff>64867</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3652500" y="1350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55994</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68428" y="136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135066</xdr:rowOff>
    </xdr:from>
    <xdr:to>
      <xdr:col>67</xdr:col>
      <xdr:colOff>101600</xdr:colOff>
      <xdr:row>79</xdr:row>
      <xdr:rowOff>65216</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27635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56343</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6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137134</xdr:rowOff>
    </xdr:from>
    <xdr:to>
      <xdr:col>85</xdr:col>
      <xdr:colOff>177800</xdr:colOff>
      <xdr:row>75</xdr:row>
      <xdr:rowOff>67284</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6268700" y="128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90161</xdr:rowOff>
    </xdr:from>
    <xdr:ext cx="534377" cy="259045"/>
    <xdr:sp macro="" textlink="">
      <xdr:nvSpPr>
        <xdr:cNvPr id="660" name="災害復旧費該当値テキスト">
          <a:extLst>
            <a:ext uri="{FF2B5EF4-FFF2-40B4-BE49-F238E27FC236}">
              <a16:creationId xmlns:a16="http://schemas.microsoft.com/office/drawing/2014/main" xmlns="" id="{00000000-0008-0000-0700-000094020000}"/>
            </a:ext>
          </a:extLst>
        </xdr:cNvPr>
        <xdr:cNvSpPr txBox="1"/>
      </xdr:nvSpPr>
      <xdr:spPr>
        <a:xfrm>
          <a:off x="16370300" y="127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6583</xdr:rowOff>
    </xdr:from>
    <xdr:to>
      <xdr:col>81</xdr:col>
      <xdr:colOff>101600</xdr:colOff>
      <xdr:row>75</xdr:row>
      <xdr:rowOff>108183</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5430500" y="128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124710</xdr:rowOff>
    </xdr:from>
    <xdr:ext cx="534377"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214111" y="126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76109</xdr:rowOff>
    </xdr:from>
    <xdr:to>
      <xdr:col>76</xdr:col>
      <xdr:colOff>165100</xdr:colOff>
      <xdr:row>72</xdr:row>
      <xdr:rowOff>6259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4541500" y="1224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22786</xdr:rowOff>
    </xdr:from>
    <xdr:ext cx="59901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292795" y="1202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70176</xdr:rowOff>
    </xdr:from>
    <xdr:to>
      <xdr:col>72</xdr:col>
      <xdr:colOff>38100</xdr:colOff>
      <xdr:row>72</xdr:row>
      <xdr:rowOff>326</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3652500" y="122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16853</xdr:rowOff>
    </xdr:from>
    <xdr:ext cx="59901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3403795" y="1201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53446</xdr:rowOff>
    </xdr:from>
    <xdr:to>
      <xdr:col>67</xdr:col>
      <xdr:colOff>101600</xdr:colOff>
      <xdr:row>70</xdr:row>
      <xdr:rowOff>155046</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2763500" y="120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123</xdr:rowOff>
    </xdr:from>
    <xdr:ext cx="599010"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514795" y="1183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xmlns=""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6" name="公債費最小値テキスト">
          <a:extLst>
            <a:ext uri="{FF2B5EF4-FFF2-40B4-BE49-F238E27FC236}">
              <a16:creationId xmlns:a16="http://schemas.microsoft.com/office/drawing/2014/main" xmlns="" id="{00000000-0008-0000-0700-0000B8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8" name="公債費最大値テキスト">
          <a:extLst>
            <a:ext uri="{FF2B5EF4-FFF2-40B4-BE49-F238E27FC236}">
              <a16:creationId xmlns:a16="http://schemas.microsoft.com/office/drawing/2014/main" xmlns="" id="{00000000-0008-0000-0700-0000BA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20746</xdr:rowOff>
    </xdr:from>
    <xdr:to>
      <xdr:col>85</xdr:col>
      <xdr:colOff>127000</xdr:colOff>
      <xdr:row>93</xdr:row>
      <xdr:rowOff>118832</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5481300" y="15965596"/>
          <a:ext cx="838200" cy="9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701" name="公債費平均値テキスト">
          <a:extLst>
            <a:ext uri="{FF2B5EF4-FFF2-40B4-BE49-F238E27FC236}">
              <a16:creationId xmlns:a16="http://schemas.microsoft.com/office/drawing/2014/main" xmlns="" id="{00000000-0008-0000-0700-0000BD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20746</xdr:rowOff>
    </xdr:from>
    <xdr:to>
      <xdr:col>81</xdr:col>
      <xdr:colOff>50800</xdr:colOff>
      <xdr:row>93</xdr:row>
      <xdr:rowOff>34430</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4592300" y="15965596"/>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34430</xdr:rowOff>
    </xdr:from>
    <xdr:to>
      <xdr:col>76</xdr:col>
      <xdr:colOff>114300</xdr:colOff>
      <xdr:row>94</xdr:row>
      <xdr:rowOff>19276</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flipV="1">
          <a:off x="13703300" y="15979280"/>
          <a:ext cx="889000" cy="15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19276</xdr:rowOff>
    </xdr:from>
    <xdr:to>
      <xdr:col>71</xdr:col>
      <xdr:colOff>177800</xdr:colOff>
      <xdr:row>95</xdr:row>
      <xdr:rowOff>48178</xdr:rowOff>
    </xdr:to>
    <xdr:cxnSp macro="">
      <xdr:nvCxnSpPr>
        <xdr:cNvPr id="709" name="直線コネクタ 708">
          <a:extLst>
            <a:ext uri="{FF2B5EF4-FFF2-40B4-BE49-F238E27FC236}">
              <a16:creationId xmlns:a16="http://schemas.microsoft.com/office/drawing/2014/main" xmlns="" id="{00000000-0008-0000-0700-0000C5020000}"/>
            </a:ext>
          </a:extLst>
        </xdr:cNvPr>
        <xdr:cNvCxnSpPr/>
      </xdr:nvCxnSpPr>
      <xdr:spPr>
        <a:xfrm flipV="1">
          <a:off x="12814300" y="16135576"/>
          <a:ext cx="889000" cy="2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68032</xdr:rowOff>
    </xdr:from>
    <xdr:to>
      <xdr:col>85</xdr:col>
      <xdr:colOff>177800</xdr:colOff>
      <xdr:row>93</xdr:row>
      <xdr:rowOff>169632</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6268700" y="160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90909</xdr:rowOff>
    </xdr:from>
    <xdr:ext cx="534377" cy="259045"/>
    <xdr:sp macro="" textlink="">
      <xdr:nvSpPr>
        <xdr:cNvPr id="720" name="公債費該当値テキスト">
          <a:extLst>
            <a:ext uri="{FF2B5EF4-FFF2-40B4-BE49-F238E27FC236}">
              <a16:creationId xmlns:a16="http://schemas.microsoft.com/office/drawing/2014/main" xmlns="" id="{00000000-0008-0000-0700-0000D0020000}"/>
            </a:ext>
          </a:extLst>
        </xdr:cNvPr>
        <xdr:cNvSpPr txBox="1"/>
      </xdr:nvSpPr>
      <xdr:spPr>
        <a:xfrm>
          <a:off x="16370300" y="158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141396</xdr:rowOff>
    </xdr:from>
    <xdr:to>
      <xdr:col>81</xdr:col>
      <xdr:colOff>101600</xdr:colOff>
      <xdr:row>93</xdr:row>
      <xdr:rowOff>71546</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5430500" y="159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88073</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5214111" y="156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155080</xdr:rowOff>
    </xdr:from>
    <xdr:to>
      <xdr:col>76</xdr:col>
      <xdr:colOff>165100</xdr:colOff>
      <xdr:row>93</xdr:row>
      <xdr:rowOff>85230</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4541500" y="159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101757</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4325111" y="157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139926</xdr:rowOff>
    </xdr:from>
    <xdr:to>
      <xdr:col>72</xdr:col>
      <xdr:colOff>38100</xdr:colOff>
      <xdr:row>94</xdr:row>
      <xdr:rowOff>70076</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3652500" y="160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86603</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3436111" y="1586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168828</xdr:rowOff>
    </xdr:from>
    <xdr:to>
      <xdr:col>67</xdr:col>
      <xdr:colOff>101600</xdr:colOff>
      <xdr:row>95</xdr:row>
      <xdr:rowOff>98978</xdr:rowOff>
    </xdr:to>
    <xdr:sp macro="" textlink="">
      <xdr:nvSpPr>
        <xdr:cNvPr id="727" name="楕円 726">
          <a:extLst>
            <a:ext uri="{FF2B5EF4-FFF2-40B4-BE49-F238E27FC236}">
              <a16:creationId xmlns:a16="http://schemas.microsoft.com/office/drawing/2014/main" xmlns="" id="{00000000-0008-0000-0700-0000D7020000}"/>
            </a:ext>
          </a:extLst>
        </xdr:cNvPr>
        <xdr:cNvSpPr/>
      </xdr:nvSpPr>
      <xdr:spPr>
        <a:xfrm>
          <a:off x="12763500" y="162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115505</xdr:rowOff>
    </xdr:from>
    <xdr:ext cx="534377"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2547111" y="160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9" name="諸支出金最小値テキスト">
          <a:extLst>
            <a:ext uri="{FF2B5EF4-FFF2-40B4-BE49-F238E27FC236}">
              <a16:creationId xmlns:a16="http://schemas.microsoft.com/office/drawing/2014/main" xmlns="" id="{00000000-0008-0000-0700-0000ED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51" name="諸支出金最大値テキスト">
          <a:extLst>
            <a:ext uri="{FF2B5EF4-FFF2-40B4-BE49-F238E27FC236}">
              <a16:creationId xmlns:a16="http://schemas.microsoft.com/office/drawing/2014/main" xmlns="" id="{00000000-0008-0000-0700-0000EF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4" name="諸支出金平均値テキスト">
          <a:extLst>
            <a:ext uri="{FF2B5EF4-FFF2-40B4-BE49-F238E27FC236}">
              <a16:creationId xmlns:a16="http://schemas.microsoft.com/office/drawing/2014/main" xmlns="" id="{00000000-0008-0000-0700-0000F2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3" name="諸支出金該当値テキスト">
          <a:extLst>
            <a:ext uri="{FF2B5EF4-FFF2-40B4-BE49-F238E27FC236}">
              <a16:creationId xmlns:a16="http://schemas.microsoft.com/office/drawing/2014/main" xmlns="" id="{00000000-0008-0000-0700-000005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xmlns=""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xmlns=""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xmlns=""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xmlns=""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　</a:t>
          </a:r>
          <a:r>
            <a:rPr kumimoji="1" lang="ja-JP" altLang="en-US" sz="1100">
              <a:solidFill>
                <a:schemeClr val="dk1"/>
              </a:solidFill>
              <a:effectLst/>
              <a:latin typeface="+mn-lt"/>
              <a:ea typeface="+mn-ea"/>
              <a:cs typeface="+mn-cs"/>
            </a:rPr>
            <a:t>庁舎建設事業費等</a:t>
          </a:r>
          <a:r>
            <a:rPr kumimoji="1" lang="ja-JP" altLang="ja-JP" sz="1100">
              <a:solidFill>
                <a:schemeClr val="dk1"/>
              </a:solidFill>
              <a:effectLst/>
              <a:latin typeface="+mn-lt"/>
              <a:ea typeface="+mn-ea"/>
              <a:cs typeface="+mn-cs"/>
            </a:rPr>
            <a:t>の増により前年度に比べ増となっており、類似団体と比較すると高い水準にある。今後も高水準で推移が見込まれるため、その他事業の検討・実施等行い、経費抑制を図る。</a:t>
          </a:r>
          <a:endParaRPr lang="ja-JP" altLang="ja-JP" sz="1400">
            <a:effectLst/>
          </a:endParaRPr>
        </a:p>
        <a:p>
          <a:r>
            <a:rPr kumimoji="1" lang="ja-JP" altLang="ja-JP" sz="1100">
              <a:solidFill>
                <a:schemeClr val="dk1"/>
              </a:solidFill>
              <a:effectLst/>
              <a:latin typeface="+mn-lt"/>
              <a:ea typeface="+mn-ea"/>
              <a:cs typeface="+mn-cs"/>
            </a:rPr>
            <a:t>●民生費　</a:t>
          </a:r>
          <a:r>
            <a:rPr kumimoji="1" lang="ja-JP" altLang="en-US" sz="1100">
              <a:solidFill>
                <a:schemeClr val="dk1"/>
              </a:solidFill>
              <a:effectLst/>
              <a:latin typeface="+mn-lt"/>
              <a:ea typeface="+mn-ea"/>
              <a:cs typeface="+mn-cs"/>
            </a:rPr>
            <a:t>障がい者福祉サービス費、生活保護費等の増により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となっている。今後は通常事業の精査等を行い経費抑制を図る。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●農林水産費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年大雨災害による被災者支援事業</a:t>
          </a:r>
          <a:r>
            <a:rPr kumimoji="1" lang="ja-JP" altLang="ja-JP" sz="1100">
              <a:solidFill>
                <a:schemeClr val="dk1"/>
              </a:solidFill>
              <a:effectLst/>
              <a:latin typeface="+mn-lt"/>
              <a:ea typeface="+mn-ea"/>
              <a:cs typeface="+mn-cs"/>
            </a:rPr>
            <a:t>の増等により、前年度と比べると増となっている。依然として類似団体の平均を大きく上回っているため、過剰な支出のないよう適正化に努める。</a:t>
          </a:r>
          <a:endParaRPr lang="ja-JP" altLang="ja-JP" sz="1400">
            <a:effectLst/>
          </a:endParaRPr>
        </a:p>
        <a:p>
          <a:r>
            <a:rPr kumimoji="1" lang="ja-JP" altLang="ja-JP" sz="1100">
              <a:solidFill>
                <a:schemeClr val="dk1"/>
              </a:solidFill>
              <a:effectLst/>
              <a:latin typeface="+mn-lt"/>
              <a:ea typeface="+mn-ea"/>
              <a:cs typeface="+mn-cs"/>
            </a:rPr>
            <a:t>●土木費　道路新設改良事業</a:t>
          </a:r>
          <a:r>
            <a:rPr kumimoji="1" lang="ja-JP" altLang="en-US" sz="1100">
              <a:solidFill>
                <a:schemeClr val="dk1"/>
              </a:solidFill>
              <a:effectLst/>
              <a:latin typeface="+mn-lt"/>
              <a:ea typeface="+mn-ea"/>
              <a:cs typeface="+mn-cs"/>
            </a:rPr>
            <a:t>や流末水路整備事業費の減</a:t>
          </a:r>
          <a:r>
            <a:rPr kumimoji="1" lang="ja-JP" altLang="ja-JP" sz="1100">
              <a:solidFill>
                <a:schemeClr val="dk1"/>
              </a:solidFill>
              <a:effectLst/>
              <a:latin typeface="+mn-lt"/>
              <a:ea typeface="+mn-ea"/>
              <a:cs typeface="+mn-cs"/>
            </a:rPr>
            <a:t>により前年度と比べ減となっており、類似団体と比較すると低い水準にある。今後も新庁舎の建替等を控えているため必要な事業量を見極め、過剰な施工実施とならないよう経費縮減に努める。</a:t>
          </a:r>
          <a:endParaRPr lang="ja-JP" altLang="ja-JP" sz="1400">
            <a:effectLst/>
          </a:endParaRPr>
        </a:p>
        <a:p>
          <a:r>
            <a:rPr kumimoji="1" lang="ja-JP" altLang="ja-JP" sz="1100">
              <a:solidFill>
                <a:schemeClr val="dk1"/>
              </a:solidFill>
              <a:effectLst/>
              <a:latin typeface="+mn-lt"/>
              <a:ea typeface="+mn-ea"/>
              <a:cs typeface="+mn-cs"/>
            </a:rPr>
            <a:t>●教育費　公立学校施設整備に係る経費や体育施設の整備に係る経費の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により前年度と比べ</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類似団体平均より低い水準にある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今後も通常事業の精査等を行い事業費抑制に努める。</a:t>
          </a:r>
          <a:endParaRPr lang="ja-JP" altLang="ja-JP" sz="1400">
            <a:effectLst/>
          </a:endParaRPr>
        </a:p>
        <a:p>
          <a:r>
            <a:rPr kumimoji="1" lang="ja-JP" altLang="ja-JP" sz="1100">
              <a:solidFill>
                <a:schemeClr val="dk1"/>
              </a:solidFill>
              <a:effectLst/>
              <a:latin typeface="+mn-lt"/>
              <a:ea typeface="+mn-ea"/>
              <a:cs typeface="+mn-cs"/>
            </a:rPr>
            <a:t>●災害復旧費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月九州北部豪雨以降、</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年続けて豪雨災害が発生し、多額の災害復旧事業費が必要となっている。今後も災害復旧事業が継続していくため、復旧が完了するまで大きく減となる見込みは少ない。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ja-JP" sz="1050">
              <a:solidFill>
                <a:schemeClr val="dk1"/>
              </a:solidFill>
              <a:effectLst/>
              <a:latin typeface="+mn-lt"/>
              <a:ea typeface="+mn-ea"/>
              <a:cs typeface="+mn-cs"/>
            </a:rPr>
            <a:t>財政調整基金については取崩を行わず積立のみを行った。残高は前年と比べ</a:t>
          </a:r>
          <a:r>
            <a:rPr kumimoji="1" lang="en-US" altLang="ja-JP" sz="1050">
              <a:solidFill>
                <a:schemeClr val="dk1"/>
              </a:solidFill>
              <a:effectLst/>
              <a:latin typeface="+mn-lt"/>
              <a:ea typeface="+mn-ea"/>
              <a:cs typeface="+mn-cs"/>
            </a:rPr>
            <a:t>0.25</a:t>
          </a:r>
          <a:r>
            <a:rPr kumimoji="1" lang="ja-JP" altLang="ja-JP" sz="1050">
              <a:solidFill>
                <a:schemeClr val="dk1"/>
              </a:solidFill>
              <a:effectLst/>
              <a:latin typeface="+mn-lt"/>
              <a:ea typeface="+mn-ea"/>
              <a:cs typeface="+mn-cs"/>
            </a:rPr>
            <a:t>億円増の</a:t>
          </a:r>
          <a:r>
            <a:rPr kumimoji="1" lang="en-US" altLang="ja-JP" sz="1050">
              <a:solidFill>
                <a:schemeClr val="dk1"/>
              </a:solidFill>
              <a:effectLst/>
              <a:latin typeface="+mn-lt"/>
              <a:ea typeface="+mn-ea"/>
              <a:cs typeface="+mn-cs"/>
            </a:rPr>
            <a:t>43.8</a:t>
          </a:r>
          <a:r>
            <a:rPr kumimoji="1" lang="ja-JP" altLang="ja-JP" sz="1050">
              <a:solidFill>
                <a:schemeClr val="dk1"/>
              </a:solidFill>
              <a:effectLst/>
              <a:latin typeface="+mn-lt"/>
              <a:ea typeface="+mn-ea"/>
              <a:cs typeface="+mn-cs"/>
            </a:rPr>
            <a:t>億円、標準財政規模比では</a:t>
          </a:r>
          <a:r>
            <a:rPr kumimoji="1" lang="en-US" altLang="ja-JP" sz="1050">
              <a:solidFill>
                <a:schemeClr val="dk1"/>
              </a:solidFill>
              <a:effectLst/>
              <a:latin typeface="+mn-lt"/>
              <a:ea typeface="+mn-ea"/>
              <a:cs typeface="+mn-cs"/>
            </a:rPr>
            <a:t>0.53</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の</a:t>
          </a:r>
          <a:r>
            <a:rPr kumimoji="1" lang="en-US" altLang="ja-JP" sz="1050">
              <a:solidFill>
                <a:schemeClr val="dk1"/>
              </a:solidFill>
              <a:effectLst/>
              <a:latin typeface="+mn-lt"/>
              <a:ea typeface="+mn-ea"/>
              <a:cs typeface="+mn-cs"/>
            </a:rPr>
            <a:t>27.48</a:t>
          </a:r>
          <a:r>
            <a:rPr kumimoji="1" lang="ja-JP" altLang="ja-JP" sz="1050">
              <a:solidFill>
                <a:schemeClr val="dk1"/>
              </a:solidFill>
              <a:effectLst/>
              <a:latin typeface="+mn-lt"/>
              <a:ea typeface="+mn-ea"/>
              <a:cs typeface="+mn-cs"/>
            </a:rPr>
            <a:t>％となっている。</a:t>
          </a:r>
          <a:endParaRPr lang="ja-JP" altLang="ja-JP" sz="1200">
            <a:effectLst/>
          </a:endParaRPr>
        </a:p>
        <a:p>
          <a:r>
            <a:rPr kumimoji="1" lang="ja-JP" altLang="ja-JP" sz="1050">
              <a:solidFill>
                <a:schemeClr val="dk1"/>
              </a:solidFill>
              <a:effectLst/>
              <a:latin typeface="+mn-lt"/>
              <a:ea typeface="+mn-ea"/>
              <a:cs typeface="+mn-cs"/>
            </a:rPr>
            <a:t>　実質収支額の標準財政規模比は、前年度と比較し</a:t>
          </a:r>
          <a:r>
            <a:rPr kumimoji="1" lang="en-US" altLang="ja-JP" sz="1050">
              <a:solidFill>
                <a:schemeClr val="dk1"/>
              </a:solidFill>
              <a:effectLst/>
              <a:latin typeface="+mn-lt"/>
              <a:ea typeface="+mn-ea"/>
              <a:cs typeface="+mn-cs"/>
            </a:rPr>
            <a:t>1.31</a:t>
          </a:r>
          <a:r>
            <a:rPr kumimoji="1" lang="ja-JP" altLang="ja-JP"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7.97</a:t>
          </a:r>
          <a:r>
            <a:rPr kumimoji="1" lang="ja-JP" altLang="ja-JP" sz="1050">
              <a:solidFill>
                <a:schemeClr val="dk1"/>
              </a:solidFill>
              <a:effectLst/>
              <a:latin typeface="+mn-lt"/>
              <a:ea typeface="+mn-ea"/>
              <a:cs typeface="+mn-cs"/>
            </a:rPr>
            <a:t>％であり、繰上償還</a:t>
          </a:r>
          <a:r>
            <a:rPr kumimoji="1" lang="ja-JP" altLang="en-US" sz="1050">
              <a:solidFill>
                <a:schemeClr val="dk1"/>
              </a:solidFill>
              <a:effectLst/>
              <a:latin typeface="+mn-lt"/>
              <a:ea typeface="+mn-ea"/>
              <a:cs typeface="+mn-cs"/>
            </a:rPr>
            <a:t>額減の</a:t>
          </a:r>
          <a:r>
            <a:rPr kumimoji="1" lang="ja-JP" altLang="ja-JP" sz="1050">
              <a:solidFill>
                <a:schemeClr val="dk1"/>
              </a:solidFill>
              <a:effectLst/>
              <a:latin typeface="+mn-lt"/>
              <a:ea typeface="+mn-ea"/>
              <a:cs typeface="+mn-cs"/>
            </a:rPr>
            <a:t>ため実質単年度収支については、</a:t>
          </a:r>
          <a:r>
            <a:rPr kumimoji="1" lang="en-US" altLang="ja-JP" sz="1050">
              <a:solidFill>
                <a:schemeClr val="dk1"/>
              </a:solidFill>
              <a:effectLst/>
              <a:latin typeface="+mn-lt"/>
              <a:ea typeface="+mn-ea"/>
              <a:cs typeface="+mn-cs"/>
            </a:rPr>
            <a:t>1.41</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の</a:t>
          </a:r>
          <a:r>
            <a:rPr kumimoji="1" lang="en-US" altLang="ja-JP" sz="1050">
              <a:solidFill>
                <a:schemeClr val="dk1"/>
              </a:solidFill>
              <a:effectLst/>
              <a:latin typeface="+mn-lt"/>
              <a:ea typeface="+mn-ea"/>
              <a:cs typeface="+mn-cs"/>
            </a:rPr>
            <a:t>8.37</a:t>
          </a:r>
          <a:r>
            <a:rPr kumimoji="1" lang="ja-JP" altLang="ja-JP" sz="1050">
              <a:solidFill>
                <a:schemeClr val="dk1"/>
              </a:solidFill>
              <a:effectLst/>
              <a:latin typeface="+mn-lt"/>
              <a:ea typeface="+mn-ea"/>
              <a:cs typeface="+mn-cs"/>
            </a:rPr>
            <a:t>％となっている。</a:t>
          </a:r>
          <a:endParaRPr lang="ja-JP" altLang="ja-JP" sz="1200">
            <a:effectLst/>
          </a:endParaRPr>
        </a:p>
        <a:p>
          <a:r>
            <a:rPr kumimoji="1" lang="ja-JP" altLang="ja-JP" sz="1050">
              <a:solidFill>
                <a:schemeClr val="dk1"/>
              </a:solidFill>
              <a:effectLst/>
              <a:latin typeface="+mn-lt"/>
              <a:ea typeface="+mn-ea"/>
              <a:cs typeface="+mn-cs"/>
            </a:rPr>
            <a:t>　今後は特別交付税の減収見込み、災害復旧事業の継続により、財政調整基金の取崩しが必要と考えられるため、事業精査による歳出抑制や国県補助金等の歳入確保に努め、健全な財政運営を図っていく。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en-US" sz="1100">
              <a:latin typeface="+mn-ea"/>
              <a:ea typeface="+mn-ea"/>
            </a:rPr>
            <a:t>令和</a:t>
          </a:r>
          <a:r>
            <a:rPr kumimoji="1" lang="en-US" altLang="ja-JP" sz="1100">
              <a:latin typeface="+mn-ea"/>
              <a:ea typeface="+mn-ea"/>
            </a:rPr>
            <a:t>5</a:t>
          </a:r>
          <a:r>
            <a:rPr kumimoji="1" lang="ja-JP" altLang="en-US" sz="1100">
              <a:latin typeface="+mn-ea"/>
              <a:ea typeface="+mn-ea"/>
            </a:rPr>
            <a:t>年度も、前年に引き続きすべての</a:t>
          </a:r>
          <a:r>
            <a:rPr kumimoji="1" lang="ja-JP" altLang="ja-JP" sz="1100">
              <a:solidFill>
                <a:schemeClr val="dk1"/>
              </a:solidFill>
              <a:effectLst/>
              <a:latin typeface="+mn-ea"/>
              <a:ea typeface="+mn-ea"/>
              <a:cs typeface="+mn-cs"/>
            </a:rPr>
            <a:t>特別会計は全て黒字運営となっ</a:t>
          </a:r>
          <a:r>
            <a:rPr kumimoji="1" lang="ja-JP" altLang="en-US" sz="1100">
              <a:solidFill>
                <a:schemeClr val="dk1"/>
              </a:solidFill>
              <a:effectLst/>
              <a:latin typeface="+mn-ea"/>
              <a:ea typeface="+mn-ea"/>
              <a:cs typeface="+mn-cs"/>
            </a:rPr>
            <a:t>たが、今後は直営診療施設の整備事業</a:t>
          </a:r>
          <a:r>
            <a:rPr kumimoji="0" lang="ja-JP" altLang="en-US" sz="1100">
              <a:solidFill>
                <a:schemeClr val="dk1"/>
              </a:solidFill>
              <a:effectLst/>
              <a:latin typeface="+mn-ea"/>
              <a:ea typeface="+mn-ea"/>
              <a:cs typeface="+mn-cs"/>
            </a:rPr>
            <a:t>や</a:t>
          </a:r>
          <a:r>
            <a:rPr kumimoji="0" lang="ja-JP" altLang="en-US" sz="14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高齢化に伴う医療費等の歳出増加が懸念される</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黒字の特別会計についても徴収率の向上や、更なる健康づくり事業や介護予防事業などによる歳出抑制対策の強化を行う必要がある。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一般会計の元利償還金は、</a:t>
          </a:r>
          <a:r>
            <a:rPr kumimoji="1" lang="ja-JP" altLang="en-US" sz="1100">
              <a:solidFill>
                <a:schemeClr val="dk1"/>
              </a:solidFill>
              <a:effectLst/>
              <a:latin typeface="+mn-lt"/>
              <a:ea typeface="+mn-ea"/>
              <a:cs typeface="+mn-cs"/>
            </a:rPr>
            <a:t>合併特例</a:t>
          </a:r>
          <a:r>
            <a:rPr kumimoji="1" lang="ja-JP" altLang="ja-JP" sz="1100">
              <a:solidFill>
                <a:schemeClr val="dk1"/>
              </a:solidFill>
              <a:effectLst/>
              <a:latin typeface="+mn-lt"/>
              <a:ea typeface="+mn-ea"/>
              <a:cs typeface="+mn-cs"/>
            </a:rPr>
            <a:t>債や過疎債の償還の影響等により前年度に比べ</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百万円の増となっている。今後</a:t>
          </a:r>
          <a:r>
            <a:rPr kumimoji="1" lang="ja-JP" altLang="en-US" sz="1100">
              <a:solidFill>
                <a:schemeClr val="dk1"/>
              </a:solidFill>
              <a:effectLst/>
              <a:latin typeface="+mn-lt"/>
              <a:ea typeface="+mn-ea"/>
              <a:cs typeface="+mn-cs"/>
            </a:rPr>
            <a:t>も合併特例債や</a:t>
          </a:r>
          <a:r>
            <a:rPr kumimoji="1" lang="ja-JP" altLang="ja-JP" sz="1100">
              <a:solidFill>
                <a:schemeClr val="dk1"/>
              </a:solidFill>
              <a:effectLst/>
              <a:latin typeface="+mn-lt"/>
              <a:ea typeface="+mn-ea"/>
              <a:cs typeface="+mn-cs"/>
            </a:rPr>
            <a:t>災害復旧事業債の償還が</a:t>
          </a:r>
          <a:r>
            <a:rPr kumimoji="1" lang="ja-JP" altLang="en-US" sz="1100">
              <a:solidFill>
                <a:schemeClr val="dk1"/>
              </a:solidFill>
              <a:effectLst/>
              <a:latin typeface="+mn-lt"/>
              <a:ea typeface="+mn-ea"/>
              <a:cs typeface="+mn-cs"/>
            </a:rPr>
            <a:t>続く</a:t>
          </a:r>
          <a:r>
            <a:rPr kumimoji="1" lang="ja-JP" altLang="ja-JP" sz="1100">
              <a:solidFill>
                <a:schemeClr val="dk1"/>
              </a:solidFill>
              <a:effectLst/>
              <a:latin typeface="+mn-lt"/>
              <a:ea typeface="+mn-ea"/>
              <a:cs typeface="+mn-cs"/>
            </a:rPr>
            <a:t>ことから、高水準で推移すると予想される。　</a:t>
          </a:r>
          <a:endParaRPr lang="ja-JP" altLang="ja-JP" sz="1400">
            <a:effectLst/>
          </a:endParaRPr>
        </a:p>
        <a:p>
          <a:r>
            <a:rPr kumimoji="1" lang="ja-JP" altLang="ja-JP" sz="1100">
              <a:solidFill>
                <a:schemeClr val="dk1"/>
              </a:solidFill>
              <a:effectLst/>
              <a:latin typeface="+mn-lt"/>
              <a:ea typeface="+mn-ea"/>
              <a:cs typeface="+mn-cs"/>
            </a:rPr>
            <a:t>　公営企業における地方債の償還に対する繰入金は水道事業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に伴い</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現在行っている</a:t>
          </a:r>
          <a:r>
            <a:rPr kumimoji="1" lang="ja-JP" altLang="en-US" sz="1100">
              <a:solidFill>
                <a:schemeClr val="dk1"/>
              </a:solidFill>
              <a:effectLst/>
              <a:latin typeface="+mn-lt"/>
              <a:ea typeface="+mn-ea"/>
              <a:cs typeface="+mn-cs"/>
            </a:rPr>
            <a:t>庁舎整備事業や</a:t>
          </a:r>
          <a:r>
            <a:rPr kumimoji="1" lang="ja-JP" altLang="ja-JP" sz="1100">
              <a:solidFill>
                <a:schemeClr val="dk1"/>
              </a:solidFill>
              <a:effectLst/>
              <a:latin typeface="+mn-lt"/>
              <a:ea typeface="+mn-ea"/>
              <a:cs typeface="+mn-cs"/>
            </a:rPr>
            <a:t>災害復旧事業に伴い、償還額の増による数値の悪化は避けられない状況であるため、今後は事業の選択をするとともに、交付税措置のある起債の活用に努める。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当該数値無し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一般会計等に係る地方債の現在高は、</a:t>
          </a:r>
          <a:r>
            <a:rPr kumimoji="1" lang="ja-JP" altLang="en-US" sz="1100">
              <a:solidFill>
                <a:schemeClr val="dk1"/>
              </a:solidFill>
              <a:effectLst/>
              <a:latin typeface="+mn-lt"/>
              <a:ea typeface="+mn-ea"/>
              <a:cs typeface="+mn-cs"/>
            </a:rPr>
            <a:t>合併特例債や公共施設等適正管理推進事業債等の</a:t>
          </a:r>
          <a:r>
            <a:rPr kumimoji="1" lang="ja-JP" altLang="ja-JP" sz="1100">
              <a:solidFill>
                <a:schemeClr val="dk1"/>
              </a:solidFill>
              <a:effectLst/>
              <a:latin typeface="+mn-lt"/>
              <a:ea typeface="+mn-ea"/>
              <a:cs typeface="+mn-cs"/>
            </a:rPr>
            <a:t>増加により</a:t>
          </a:r>
          <a:r>
            <a:rPr kumimoji="1" lang="en-US" altLang="ja-JP" sz="1100">
              <a:solidFill>
                <a:schemeClr val="dk1"/>
              </a:solidFill>
              <a:effectLst/>
              <a:latin typeface="+mn-lt"/>
              <a:ea typeface="+mn-ea"/>
              <a:cs typeface="+mn-cs"/>
            </a:rPr>
            <a:t>1,347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となった。その他について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減となっている。</a:t>
          </a:r>
          <a:endParaRPr lang="ja-JP" altLang="ja-JP" sz="1400">
            <a:effectLst/>
          </a:endParaRPr>
        </a:p>
        <a:p>
          <a:r>
            <a:rPr kumimoji="1" lang="ja-JP" altLang="ja-JP" sz="1100">
              <a:solidFill>
                <a:schemeClr val="dk1"/>
              </a:solidFill>
              <a:effectLst/>
              <a:latin typeface="+mn-lt"/>
              <a:ea typeface="+mn-ea"/>
              <a:cs typeface="+mn-cs"/>
            </a:rPr>
            <a:t>　充当可能基金は</a:t>
          </a:r>
          <a:r>
            <a:rPr kumimoji="1" lang="ja-JP" altLang="en-US" sz="1100">
              <a:solidFill>
                <a:schemeClr val="dk1"/>
              </a:solidFill>
              <a:effectLst/>
              <a:latin typeface="+mn-lt"/>
              <a:ea typeface="+mn-ea"/>
              <a:cs typeface="+mn-cs"/>
            </a:rPr>
            <a:t>庁舎建設事業による公共施設等整備基金等の取り崩し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884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なったものの、基準財政需要額算入見込み額は地方債現在高に対する今後の交付税算入見込額等の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568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庁舎整備事業や</a:t>
          </a:r>
          <a:r>
            <a:rPr kumimoji="1" lang="ja-JP" altLang="ja-JP" sz="1100">
              <a:solidFill>
                <a:schemeClr val="dk1"/>
              </a:solidFill>
              <a:effectLst/>
              <a:latin typeface="+mn-lt"/>
              <a:ea typeface="+mn-ea"/>
              <a:cs typeface="+mn-cs"/>
            </a:rPr>
            <a:t>災害復旧事業債の借入に伴い、将来負担比率の増が見込まれるため、その他の事業については投資事業を厳密に精査し、起債額の抑制に努めつつ、基金の適切な一括運用の運用益により減債基金への積立等を行い後年度の償還に備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福岡県朝倉市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ふるさと納税寄附金等を地域振興基金に積み立てほか、森林整備のための譲与税を森林環境譲与税基金へ積み立てたことによる増があるものの、繰上償還の財源として減債基金を取り崩したほか、庁舎建設事業等に活用するため公共施設等整備基金を取り崩したことが基金全体の減の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災害からの復旧・復興は今後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年程度かかることが予想され、その間多額の一般財源が必要となる見込みである。また、</a:t>
          </a:r>
          <a:r>
            <a:rPr kumimoji="1" lang="ja-JP" altLang="en-US" sz="1100">
              <a:solidFill>
                <a:schemeClr val="dk1"/>
              </a:solidFill>
              <a:effectLst/>
              <a:latin typeface="+mn-lt"/>
              <a:ea typeface="+mn-ea"/>
              <a:cs typeface="+mn-cs"/>
            </a:rPr>
            <a:t>庁舎整備事業や、し尿処理施設などの</a:t>
          </a:r>
          <a:r>
            <a:rPr kumimoji="1" lang="ja-JP" altLang="ja-JP" sz="1100">
              <a:solidFill>
                <a:schemeClr val="dk1"/>
              </a:solidFill>
              <a:effectLst/>
              <a:latin typeface="+mn-lt"/>
              <a:ea typeface="+mn-ea"/>
              <a:cs typeface="+mn-cs"/>
            </a:rPr>
            <a:t>大型事業も</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、今後基金の取崩しが増加することが考えられる。</a:t>
          </a:r>
          <a:endParaRPr lang="ja-JP" altLang="ja-JP" sz="1400">
            <a:effectLst/>
          </a:endParaRPr>
        </a:p>
        <a:p>
          <a:r>
            <a:rPr kumimoji="1" lang="ja-JP" altLang="ja-JP" sz="1100">
              <a:solidFill>
                <a:schemeClr val="dk1"/>
              </a:solidFill>
              <a:effectLst/>
              <a:latin typeface="+mn-lt"/>
              <a:ea typeface="+mn-ea"/>
              <a:cs typeface="+mn-cs"/>
            </a:rPr>
            <a:t>　ふるさと応援寄附金への取り組みや、交付税措置のある起債の活用等、可能な限り財源の確保に努めるとともに、最小限の支出となるように事業を精査していく。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・地域振興基金　　　　　</a:t>
          </a:r>
          <a:r>
            <a:rPr lang="ja-JP" altLang="ja-JP" sz="1100">
              <a:solidFill>
                <a:schemeClr val="dk1"/>
              </a:solidFill>
              <a:effectLst/>
              <a:latin typeface="+mn-lt"/>
              <a:ea typeface="+mn-ea"/>
              <a:cs typeface="+mn-cs"/>
            </a:rPr>
            <a:t>地域振興の促進と事業の円滑な実施を図るため</a:t>
          </a:r>
          <a:endParaRPr lang="ja-JP" altLang="ja-JP" sz="1400">
            <a:effectLst/>
          </a:endParaRPr>
        </a:p>
        <a:p>
          <a:r>
            <a:rPr kumimoji="1" lang="ja-JP" altLang="ja-JP" sz="1100">
              <a:solidFill>
                <a:schemeClr val="dk1"/>
              </a:solidFill>
              <a:effectLst/>
              <a:latin typeface="+mn-lt"/>
              <a:ea typeface="+mn-ea"/>
              <a:cs typeface="+mn-cs"/>
            </a:rPr>
            <a:t>　・公共施設等整備基金　　</a:t>
          </a:r>
          <a:r>
            <a:rPr lang="ja-JP" altLang="ja-JP" sz="1100">
              <a:solidFill>
                <a:schemeClr val="dk1"/>
              </a:solidFill>
              <a:effectLst/>
              <a:latin typeface="+mn-lt"/>
              <a:ea typeface="+mn-ea"/>
              <a:cs typeface="+mn-cs"/>
            </a:rPr>
            <a:t>朝倉市における教育施設、庁舎施設、福祉施設その他公共施設の整備に資するため</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まちづくり振興基金</a:t>
          </a:r>
          <a:r>
            <a:rPr lang="ja-JP" altLang="ja-JP" sz="1100">
              <a:solidFill>
                <a:schemeClr val="dk1"/>
              </a:solidFill>
              <a:effectLst/>
              <a:latin typeface="+mn-lt"/>
              <a:ea typeface="+mn-ea"/>
              <a:cs typeface="+mn-cs"/>
            </a:rPr>
            <a:t>　　</a:t>
          </a:r>
          <a:r>
            <a:rPr lang="ja-JP" altLang="en-US" sz="1100" b="0" i="0">
              <a:solidFill>
                <a:schemeClr val="dk1"/>
              </a:solidFill>
              <a:effectLst/>
              <a:latin typeface="+mn-lt"/>
              <a:ea typeface="+mn-ea"/>
              <a:cs typeface="+mn-cs"/>
            </a:rPr>
            <a:t>市民の連帯の強化及び市民主体による地域振興を図り、明るく豊かなまちづくりに資するため</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・地域交通体系整備基金　</a:t>
          </a:r>
          <a:r>
            <a:rPr lang="ja-JP" altLang="ja-JP" sz="1100">
              <a:solidFill>
                <a:schemeClr val="dk1"/>
              </a:solidFill>
              <a:effectLst/>
              <a:latin typeface="+mn-lt"/>
              <a:ea typeface="+mn-ea"/>
              <a:cs typeface="+mn-cs"/>
            </a:rPr>
            <a:t>地域交通体系の整備と、第</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セクターによる甘木鉄道の経営に資するため</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水源かん養</a:t>
          </a:r>
          <a:r>
            <a:rPr lang="ja-JP" altLang="ja-JP" sz="1100">
              <a:solidFill>
                <a:schemeClr val="dk1"/>
              </a:solidFill>
              <a:effectLst/>
              <a:latin typeface="+mn-lt"/>
              <a:ea typeface="+mn-ea"/>
              <a:cs typeface="+mn-cs"/>
            </a:rPr>
            <a:t>基金　　</a:t>
          </a:r>
          <a:r>
            <a:rPr lang="ja-JP" altLang="en-US" sz="1400">
              <a:effectLst/>
            </a:rPr>
            <a:t>　　</a:t>
          </a:r>
          <a:r>
            <a:rPr lang="ja-JP" altLang="en-US" sz="1100" b="0" i="0">
              <a:solidFill>
                <a:schemeClr val="dk1"/>
              </a:solidFill>
              <a:effectLst/>
              <a:latin typeface="+mn-lt"/>
              <a:ea typeface="+mn-ea"/>
              <a:cs typeface="+mn-cs"/>
            </a:rPr>
            <a:t>水源地域における水源かん養機能の向上及び水質保全を図るため</a:t>
          </a:r>
          <a:endParaRPr lang="en-US" altLang="ja-JP" sz="1100" b="0" i="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・地域振興基金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年度に受け入れたふるさと応援寄附金を地方創生等の事業や返礼品等の経費に充当するため約</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億円を取り崩した一方で、令</a:t>
          </a:r>
          <a:endParaRPr lang="ja-JP" altLang="ja-JP" sz="1400">
            <a:effectLst/>
          </a:endParaRPr>
        </a:p>
        <a:p>
          <a:r>
            <a:rPr kumimoji="1" lang="ja-JP" altLang="ja-JP" sz="1100">
              <a:solidFill>
                <a:schemeClr val="dk1"/>
              </a:solidFill>
              <a:effectLst/>
              <a:latin typeface="+mn-lt"/>
              <a:ea typeface="+mn-ea"/>
              <a:cs typeface="+mn-cs"/>
            </a:rPr>
            <a:t>　　　　　　　　　　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年度のふるさと応援寄附金等約</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億円を積み立てたことにより増加している。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・公共施設等整備基金　　庁舎建設事業等に活用するため約</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億円の取崩を行ったため減少している。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水源かん養</a:t>
          </a:r>
          <a:r>
            <a:rPr kumimoji="1" lang="ja-JP" altLang="ja-JP" sz="1100">
              <a:solidFill>
                <a:schemeClr val="dk1"/>
              </a:solidFill>
              <a:effectLst/>
              <a:latin typeface="+mn-lt"/>
              <a:ea typeface="+mn-ea"/>
              <a:cs typeface="+mn-cs"/>
            </a:rPr>
            <a:t>基金　　</a:t>
          </a:r>
          <a:r>
            <a:rPr kumimoji="1" lang="ja-JP" altLang="en-US" sz="1100">
              <a:solidFill>
                <a:schemeClr val="dk1"/>
              </a:solidFill>
              <a:effectLst/>
              <a:latin typeface="+mn-lt"/>
              <a:ea typeface="+mn-ea"/>
              <a:cs typeface="+mn-cs"/>
            </a:rPr>
            <a:t>ダム整備事業等に</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億円の取り崩しを</a:t>
          </a:r>
          <a:r>
            <a:rPr kumimoji="1" lang="ja-JP" altLang="ja-JP" sz="1100">
              <a:solidFill>
                <a:schemeClr val="dk1"/>
              </a:solidFill>
              <a:effectLst/>
              <a:latin typeface="+mn-lt"/>
              <a:ea typeface="+mn-ea"/>
              <a:cs typeface="+mn-cs"/>
            </a:rPr>
            <a:t>行ったため減少している。</a:t>
          </a:r>
          <a:endParaRPr lang="ja-JP" altLang="ja-JP" sz="1400">
            <a:effectLst/>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・地域振興基金　　多様化する地域のニーズに対応するための各種事業に必要な財源として、計画的に積立を行う。</a:t>
          </a:r>
          <a:endParaRPr lang="ja-JP" altLang="ja-JP" sz="1400">
            <a:effectLst/>
          </a:endParaRPr>
        </a:p>
        <a:p>
          <a:r>
            <a:rPr kumimoji="1" lang="ja-JP" altLang="ja-JP" sz="1100">
              <a:solidFill>
                <a:schemeClr val="dk1"/>
              </a:solidFill>
              <a:effectLst/>
              <a:latin typeface="+mn-lt"/>
              <a:ea typeface="+mn-ea"/>
              <a:cs typeface="+mn-cs"/>
            </a:rPr>
            <a:t>　・公共施設等整備基金　　施設の老朽化対応に加え、概ね５年に１度のＰＣ更新や、情報システムの更新に多額の費用を要するため、計画的に積立を行う。</a:t>
          </a:r>
          <a:endParaRPr lang="ja-JP" altLang="ja-JP" sz="1400">
            <a:effectLst/>
          </a:endParaRPr>
        </a:p>
        <a:p>
          <a:r>
            <a:rPr kumimoji="1" lang="ja-JP" altLang="ja-JP" sz="1100">
              <a:solidFill>
                <a:schemeClr val="dk1"/>
              </a:solidFill>
              <a:effectLst/>
              <a:latin typeface="+mn-lt"/>
              <a:ea typeface="+mn-ea"/>
              <a:cs typeface="+mn-cs"/>
            </a:rPr>
            <a:t>　・水源かん養基金　　</a:t>
          </a:r>
          <a:r>
            <a:rPr kumimoji="1" lang="ja-JP" altLang="en-US" sz="1100">
              <a:solidFill>
                <a:schemeClr val="dk1"/>
              </a:solidFill>
              <a:effectLst/>
              <a:latin typeface="+mn-lt"/>
              <a:ea typeface="+mn-ea"/>
              <a:cs typeface="+mn-cs"/>
            </a:rPr>
            <a:t>　水源環境整備</a:t>
          </a:r>
          <a:r>
            <a:rPr kumimoji="1" lang="ja-JP" altLang="ja-JP" sz="1100">
              <a:solidFill>
                <a:schemeClr val="dk1"/>
              </a:solidFill>
              <a:effectLst/>
              <a:latin typeface="+mn-lt"/>
              <a:ea typeface="+mn-ea"/>
              <a:cs typeface="+mn-cs"/>
            </a:rPr>
            <a:t>事業に必要な財源として、計画的に積立を行う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取崩しが不要であったことに加えて、</a:t>
          </a:r>
          <a:r>
            <a:rPr kumimoji="1" lang="ja-JP" altLang="en-US" sz="1100">
              <a:solidFill>
                <a:schemeClr val="dk1"/>
              </a:solidFill>
              <a:effectLst/>
              <a:latin typeface="+mn-lt"/>
              <a:ea typeface="+mn-ea"/>
              <a:cs typeface="+mn-cs"/>
            </a:rPr>
            <a:t>債権の利金</a:t>
          </a:r>
          <a:r>
            <a:rPr kumimoji="1" lang="ja-JP" altLang="ja-JP" sz="1100">
              <a:solidFill>
                <a:schemeClr val="dk1"/>
              </a:solidFill>
              <a:effectLst/>
              <a:latin typeface="+mn-lt"/>
              <a:ea typeface="+mn-ea"/>
              <a:cs typeface="+mn-cs"/>
            </a:rPr>
            <a:t>等を積み立てたことにより前年度と比較して増となった。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災害復旧事業を行う必要があるが、特別交付税や寄付金等の財源確保が難しいことから、財源として財政調整基金に依存することが想定される。歳出の抑制や新たな財源の確保に努め、財政調整基金の取崩しを最低限に抑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繰上償還の財源として取崩しを実施したため前年度と比較して減となった。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今後災害復旧事業債や庁舎建設等の大型事業が予定されており起債の償還が増加するため、将来負担を少しでも削減できるよう計画的に繰上償還等を行うための財源として活用する。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41719972</v>
      </c>
      <c r="BO4" s="449"/>
      <c r="BP4" s="449"/>
      <c r="BQ4" s="449"/>
      <c r="BR4" s="449"/>
      <c r="BS4" s="449"/>
      <c r="BT4" s="449"/>
      <c r="BU4" s="450"/>
      <c r="BV4" s="448">
        <v>38660000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6.7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40141759</v>
      </c>
      <c r="BO5" s="420"/>
      <c r="BP5" s="420"/>
      <c r="BQ5" s="420"/>
      <c r="BR5" s="420"/>
      <c r="BS5" s="420"/>
      <c r="BT5" s="420"/>
      <c r="BU5" s="421"/>
      <c r="BV5" s="419">
        <v>37319467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92.5</v>
      </c>
      <c r="CU5" s="417"/>
      <c r="CV5" s="417"/>
      <c r="CW5" s="417"/>
      <c r="CX5" s="417"/>
      <c r="CY5" s="417"/>
      <c r="CZ5" s="417"/>
      <c r="DA5" s="418"/>
      <c r="DB5" s="416">
        <v>92.2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1578213</v>
      </c>
      <c r="BO6" s="420"/>
      <c r="BP6" s="420"/>
      <c r="BQ6" s="420"/>
      <c r="BR6" s="420"/>
      <c r="BS6" s="420"/>
      <c r="BT6" s="420"/>
      <c r="BU6" s="421"/>
      <c r="BV6" s="419">
        <v>1340533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93.2</v>
      </c>
      <c r="CU6" s="563"/>
      <c r="CV6" s="563"/>
      <c r="CW6" s="563"/>
      <c r="CX6" s="563"/>
      <c r="CY6" s="563"/>
      <c r="CZ6" s="563"/>
      <c r="DA6" s="564"/>
      <c r="DB6" s="562">
        <v>93.8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307053</v>
      </c>
      <c r="BO7" s="420"/>
      <c r="BP7" s="420"/>
      <c r="BQ7" s="420"/>
      <c r="BR7" s="420"/>
      <c r="BS7" s="420"/>
      <c r="BT7" s="420"/>
      <c r="BU7" s="421"/>
      <c r="BV7" s="419">
        <v>304186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15950337</v>
      </c>
      <c r="CU7" s="420"/>
      <c r="CV7" s="420"/>
      <c r="CW7" s="420"/>
      <c r="CX7" s="420"/>
      <c r="CY7" s="420"/>
      <c r="CZ7" s="420"/>
      <c r="DA7" s="421"/>
      <c r="DB7" s="419">
        <v>15561287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1271160</v>
      </c>
      <c r="BO8" s="420"/>
      <c r="BP8" s="420"/>
      <c r="BQ8" s="420"/>
      <c r="BR8" s="420"/>
      <c r="BS8" s="420"/>
      <c r="BT8" s="420"/>
      <c r="BU8" s="421"/>
      <c r="BV8" s="419">
        <v>1036347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v>
      </c>
      <c r="CU8" s="523"/>
      <c r="CV8" s="523"/>
      <c r="CW8" s="523"/>
      <c r="CX8" s="523"/>
      <c r="CY8" s="523"/>
      <c r="CZ8" s="523"/>
      <c r="DA8" s="524"/>
      <c r="DB8" s="522">
        <v>0.51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50273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234813</v>
      </c>
      <c r="BO9" s="420"/>
      <c r="BP9" s="420"/>
      <c r="BQ9" s="420"/>
      <c r="BR9" s="420"/>
      <c r="BS9" s="420"/>
      <c r="BT9" s="420"/>
      <c r="BU9" s="421"/>
      <c r="BV9" s="419">
        <v>77720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18.2</v>
      </c>
      <c r="CU9" s="417"/>
      <c r="CV9" s="417"/>
      <c r="CW9" s="417"/>
      <c r="CX9" s="417"/>
      <c r="CY9" s="417"/>
      <c r="CZ9" s="417"/>
      <c r="DA9" s="418"/>
      <c r="DB9" s="416">
        <v>21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52444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24937</v>
      </c>
      <c r="BO10" s="420"/>
      <c r="BP10" s="420"/>
      <c r="BQ10" s="420"/>
      <c r="BR10" s="420"/>
      <c r="BS10" s="420"/>
      <c r="BT10" s="420"/>
      <c r="BU10" s="421"/>
      <c r="BV10" s="419">
        <v>23205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1074574</v>
      </c>
      <c r="BO11" s="420"/>
      <c r="BP11" s="420"/>
      <c r="BQ11" s="420"/>
      <c r="BR11" s="420"/>
      <c r="BS11" s="420"/>
      <c r="BT11" s="420"/>
      <c r="BU11" s="421"/>
      <c r="BV11" s="419">
        <v>1421147</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50571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49508</v>
      </c>
      <c r="S13" s="507"/>
      <c r="T13" s="507"/>
      <c r="U13" s="507"/>
      <c r="V13" s="508"/>
      <c r="W13" s="509" t="s">
        <v>131</v>
      </c>
      <c r="X13" s="405"/>
      <c r="Y13" s="405"/>
      <c r="Z13" s="405"/>
      <c r="AA13" s="405"/>
      <c r="AB13" s="406"/>
      <c r="AC13" s="372">
        <v>3103</v>
      </c>
      <c r="AD13" s="373"/>
      <c r="AE13" s="373"/>
      <c r="AF13" s="373"/>
      <c r="AG13" s="374"/>
      <c r="AH13" s="372">
        <v>3666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1334324</v>
      </c>
      <c r="BO13" s="420"/>
      <c r="BP13" s="420"/>
      <c r="BQ13" s="420"/>
      <c r="BR13" s="420"/>
      <c r="BS13" s="420"/>
      <c r="BT13" s="420"/>
      <c r="BU13" s="421"/>
      <c r="BV13" s="419">
        <v>1522072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8.1</v>
      </c>
      <c r="CU13" s="417"/>
      <c r="CV13" s="417"/>
      <c r="CW13" s="417"/>
      <c r="CX13" s="417"/>
      <c r="CY13" s="417"/>
      <c r="CZ13" s="417"/>
      <c r="DA13" s="418"/>
      <c r="DB13" s="416">
        <v>8.6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50903</v>
      </c>
      <c r="S14" s="507"/>
      <c r="T14" s="507"/>
      <c r="U14" s="507"/>
      <c r="V14" s="508"/>
      <c r="W14" s="510"/>
      <c r="X14" s="408"/>
      <c r="Y14" s="408"/>
      <c r="Z14" s="408"/>
      <c r="AA14" s="408"/>
      <c r="AB14" s="409"/>
      <c r="AC14" s="499">
        <v>13.5</v>
      </c>
      <c r="AD14" s="500"/>
      <c r="AE14" s="500"/>
      <c r="AF14" s="500"/>
      <c r="AG14" s="501"/>
      <c r="AH14" s="499">
        <v>15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50056</v>
      </c>
      <c r="S15" s="507"/>
      <c r="T15" s="507"/>
      <c r="U15" s="507"/>
      <c r="V15" s="508"/>
      <c r="W15" s="509" t="s">
        <v>137</v>
      </c>
      <c r="X15" s="405"/>
      <c r="Y15" s="405"/>
      <c r="Z15" s="405"/>
      <c r="AA15" s="405"/>
      <c r="AB15" s="406"/>
      <c r="AC15" s="372">
        <v>5669</v>
      </c>
      <c r="AD15" s="373"/>
      <c r="AE15" s="373"/>
      <c r="AF15" s="373"/>
      <c r="AG15" s="374"/>
      <c r="AH15" s="372">
        <v>6216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6960030</v>
      </c>
      <c r="BO15" s="449"/>
      <c r="BP15" s="449"/>
      <c r="BQ15" s="449"/>
      <c r="BR15" s="449"/>
      <c r="BS15" s="449"/>
      <c r="BT15" s="449"/>
      <c r="BU15" s="450"/>
      <c r="BV15" s="448">
        <v>6805457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24.7</v>
      </c>
      <c r="AD16" s="500"/>
      <c r="AE16" s="500"/>
      <c r="AF16" s="500"/>
      <c r="AG16" s="501"/>
      <c r="AH16" s="499">
        <v>25.4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13999138</v>
      </c>
      <c r="BO16" s="420"/>
      <c r="BP16" s="420"/>
      <c r="BQ16" s="420"/>
      <c r="BR16" s="420"/>
      <c r="BS16" s="420"/>
      <c r="BT16" s="420"/>
      <c r="BU16" s="421"/>
      <c r="BV16" s="419">
        <v>13507147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14163</v>
      </c>
      <c r="AD17" s="373"/>
      <c r="AE17" s="373"/>
      <c r="AF17" s="373"/>
      <c r="AG17" s="374"/>
      <c r="AH17" s="372">
        <v>14591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8784217</v>
      </c>
      <c r="BO17" s="420"/>
      <c r="BP17" s="420"/>
      <c r="BQ17" s="420"/>
      <c r="BR17" s="420"/>
      <c r="BS17" s="420"/>
      <c r="BT17" s="420"/>
      <c r="BU17" s="421"/>
      <c r="BV17" s="419">
        <v>8593873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246.71</v>
      </c>
      <c r="M18" s="472"/>
      <c r="N18" s="472"/>
      <c r="O18" s="472"/>
      <c r="P18" s="472"/>
      <c r="Q18" s="472"/>
      <c r="R18" s="473"/>
      <c r="S18" s="473"/>
      <c r="T18" s="473"/>
      <c r="U18" s="473"/>
      <c r="V18" s="474"/>
      <c r="W18" s="490"/>
      <c r="X18" s="491"/>
      <c r="Y18" s="491"/>
      <c r="Z18" s="491"/>
      <c r="AA18" s="491"/>
      <c r="AB18" s="515"/>
      <c r="AC18" s="389">
        <v>61.8</v>
      </c>
      <c r="AD18" s="390"/>
      <c r="AE18" s="390"/>
      <c r="AF18" s="390"/>
      <c r="AG18" s="475"/>
      <c r="AH18" s="389">
        <v>59.6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15305964</v>
      </c>
      <c r="BO18" s="420"/>
      <c r="BP18" s="420"/>
      <c r="BQ18" s="420"/>
      <c r="BR18" s="420"/>
      <c r="BS18" s="420"/>
      <c r="BT18" s="420"/>
      <c r="BU18" s="421"/>
      <c r="BV18" s="419">
        <v>14869138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204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22521417</v>
      </c>
      <c r="BO19" s="420"/>
      <c r="BP19" s="420"/>
      <c r="BQ19" s="420"/>
      <c r="BR19" s="420"/>
      <c r="BS19" s="420"/>
      <c r="BT19" s="420"/>
      <c r="BU19" s="421"/>
      <c r="BV19" s="419">
        <v>21102665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19456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30092865</v>
      </c>
      <c r="BO22" s="449"/>
      <c r="BP22" s="449"/>
      <c r="BQ22" s="449"/>
      <c r="BR22" s="449"/>
      <c r="BS22" s="449"/>
      <c r="BT22" s="449"/>
      <c r="BU22" s="450"/>
      <c r="BV22" s="448">
        <v>28745639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27215973</v>
      </c>
      <c r="BO23" s="420"/>
      <c r="BP23" s="420"/>
      <c r="BQ23" s="420"/>
      <c r="BR23" s="420"/>
      <c r="BS23" s="420"/>
      <c r="BT23" s="420"/>
      <c r="BU23" s="421"/>
      <c r="BV23" s="419">
        <v>25668264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8430</v>
      </c>
      <c r="R24" s="373"/>
      <c r="S24" s="373"/>
      <c r="T24" s="373"/>
      <c r="U24" s="373"/>
      <c r="V24" s="374"/>
      <c r="W24" s="462"/>
      <c r="X24" s="399"/>
      <c r="Y24" s="400"/>
      <c r="Z24" s="375" t="s">
        <v>162</v>
      </c>
      <c r="AA24" s="376"/>
      <c r="AB24" s="376"/>
      <c r="AC24" s="376"/>
      <c r="AD24" s="376"/>
      <c r="AE24" s="376"/>
      <c r="AF24" s="376"/>
      <c r="AG24" s="377"/>
      <c r="AH24" s="372">
        <v>457</v>
      </c>
      <c r="AI24" s="373"/>
      <c r="AJ24" s="373"/>
      <c r="AK24" s="373"/>
      <c r="AL24" s="374"/>
      <c r="AM24" s="372">
        <v>1478852</v>
      </c>
      <c r="AN24" s="373"/>
      <c r="AO24" s="373"/>
      <c r="AP24" s="373"/>
      <c r="AQ24" s="373"/>
      <c r="AR24" s="374"/>
      <c r="AS24" s="372">
        <v>3236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21762387</v>
      </c>
      <c r="BO24" s="420"/>
      <c r="BP24" s="420"/>
      <c r="BQ24" s="420"/>
      <c r="BR24" s="420"/>
      <c r="BS24" s="420"/>
      <c r="BT24" s="420"/>
      <c r="BU24" s="421"/>
      <c r="BV24" s="419">
        <v>19535987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6830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7752007</v>
      </c>
      <c r="BO25" s="449"/>
      <c r="BP25" s="449"/>
      <c r="BQ25" s="449"/>
      <c r="BR25" s="449"/>
      <c r="BS25" s="449"/>
      <c r="BT25" s="449"/>
      <c r="BU25" s="450"/>
      <c r="BV25" s="448">
        <v>7792529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6100</v>
      </c>
      <c r="R26" s="373"/>
      <c r="S26" s="373"/>
      <c r="T26" s="373"/>
      <c r="U26" s="373"/>
      <c r="V26" s="374"/>
      <c r="W26" s="462"/>
      <c r="X26" s="399"/>
      <c r="Y26" s="400"/>
      <c r="Z26" s="375" t="s">
        <v>168</v>
      </c>
      <c r="AA26" s="430"/>
      <c r="AB26" s="430"/>
      <c r="AC26" s="430"/>
      <c r="AD26" s="430"/>
      <c r="AE26" s="430"/>
      <c r="AF26" s="430"/>
      <c r="AG26" s="431"/>
      <c r="AH26" s="372">
        <v>6</v>
      </c>
      <c r="AI26" s="373"/>
      <c r="AJ26" s="373"/>
      <c r="AK26" s="373"/>
      <c r="AL26" s="374"/>
      <c r="AM26" s="372">
        <v>21630</v>
      </c>
      <c r="AN26" s="373"/>
      <c r="AO26" s="373"/>
      <c r="AP26" s="373"/>
      <c r="AQ26" s="373"/>
      <c r="AR26" s="374"/>
      <c r="AS26" s="372">
        <v>3605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4670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4130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4383853</v>
      </c>
      <c r="BO28" s="449"/>
      <c r="BP28" s="449"/>
      <c r="BQ28" s="449"/>
      <c r="BR28" s="449"/>
      <c r="BS28" s="449"/>
      <c r="BT28" s="449"/>
      <c r="BU28" s="450"/>
      <c r="BV28" s="448">
        <v>4358916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16</v>
      </c>
      <c r="M29" s="373"/>
      <c r="N29" s="373"/>
      <c r="O29" s="373"/>
      <c r="P29" s="374"/>
      <c r="Q29" s="372">
        <v>3860</v>
      </c>
      <c r="R29" s="373"/>
      <c r="S29" s="373"/>
      <c r="T29" s="373"/>
      <c r="U29" s="373"/>
      <c r="V29" s="374"/>
      <c r="W29" s="463"/>
      <c r="X29" s="464"/>
      <c r="Y29" s="465"/>
      <c r="Z29" s="375" t="s">
        <v>178</v>
      </c>
      <c r="AA29" s="376"/>
      <c r="AB29" s="376"/>
      <c r="AC29" s="376"/>
      <c r="AD29" s="376"/>
      <c r="AE29" s="376"/>
      <c r="AF29" s="376"/>
      <c r="AG29" s="377"/>
      <c r="AH29" s="372">
        <v>459</v>
      </c>
      <c r="AI29" s="373"/>
      <c r="AJ29" s="373"/>
      <c r="AK29" s="373"/>
      <c r="AL29" s="374"/>
      <c r="AM29" s="372">
        <v>1487492</v>
      </c>
      <c r="AN29" s="373"/>
      <c r="AO29" s="373"/>
      <c r="AP29" s="373"/>
      <c r="AQ29" s="373"/>
      <c r="AR29" s="374"/>
      <c r="AS29" s="372">
        <v>3241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1655461</v>
      </c>
      <c r="BO29" s="420"/>
      <c r="BP29" s="420"/>
      <c r="BQ29" s="420"/>
      <c r="BR29" s="420"/>
      <c r="BS29" s="420"/>
      <c r="BT29" s="420"/>
      <c r="BU29" s="421"/>
      <c r="BV29" s="419">
        <v>2076147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11444717</v>
      </c>
      <c r="BO30" s="454"/>
      <c r="BP30" s="454"/>
      <c r="BQ30" s="454"/>
      <c r="BR30" s="454"/>
      <c r="BS30" s="454"/>
      <c r="BT30" s="454"/>
      <c r="BU30" s="455"/>
      <c r="BV30" s="453">
        <v>12057352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久留米市外三市町高等学校組合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甘木鉄道</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国民健康保険特別会計（直営診療施設勘定）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福岡県市町村消防団員等公務災害補償組合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あまぎ水の文化村</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福岡県市町村職員退職手当組合（一般会計）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ガマダス</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介護保険特別会計（保険事業勘定）</v>
      </c>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IF('各会計、関係団体の財政状況及び健全化判断比率'!B35="","",'各会計、関係団体の財政状況及び健全化判断比率'!B35)</f>
        <v>簡易水道事業会計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福岡県市町村職員退職手当組合（基金特別会計）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三連水車の里あさくら</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福岡県南広域水道企業団</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甘木・朝倉広域市町村圏事務組合（一般会計）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甘木・朝倉広域市町村圏事務組合（消防特別会計）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甘木・朝倉・三井環境施設組合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福岡県自治振興組合（一般会計）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福岡県後期高齢者医療連合組合（一般会計）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n/ghm2JPC+XuLUktsWVz7jcPiYddAnvwSOV5NSzpj3M0kamBSWWeSdvTMuawD0ZrVcxBWZYSKy5RbVBLt1J4w==" saltValue="FODgBqv1IzSIRnJNIvC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7467581</v>
      </c>
      <c r="S5" s="677"/>
      <c r="T5" s="677"/>
      <c r="U5" s="677"/>
      <c r="V5" s="677"/>
      <c r="W5" s="677"/>
      <c r="X5" s="677"/>
      <c r="Y5" s="702"/>
      <c r="Z5" s="715">
        <v>17.899999999999999</v>
      </c>
      <c r="AA5" s="715"/>
      <c r="AB5" s="715"/>
      <c r="AC5" s="715"/>
      <c r="AD5" s="716">
        <v>7467581</v>
      </c>
      <c r="AE5" s="716"/>
      <c r="AF5" s="716"/>
      <c r="AG5" s="716"/>
      <c r="AH5" s="716"/>
      <c r="AI5" s="716"/>
      <c r="AJ5" s="716"/>
      <c r="AK5" s="716"/>
      <c r="AL5" s="703">
        <v>45.5</v>
      </c>
      <c r="AM5" s="685"/>
      <c r="AN5" s="685"/>
      <c r="AO5" s="704"/>
      <c r="AP5" s="679" t="s">
        <v>217</v>
      </c>
      <c r="AQ5" s="680"/>
      <c r="AR5" s="680"/>
      <c r="AS5" s="680"/>
      <c r="AT5" s="680"/>
      <c r="AU5" s="680"/>
      <c r="AV5" s="680"/>
      <c r="AW5" s="680"/>
      <c r="AX5" s="680"/>
      <c r="AY5" s="680"/>
      <c r="AZ5" s="680"/>
      <c r="BA5" s="680"/>
      <c r="BB5" s="680"/>
      <c r="BC5" s="680"/>
      <c r="BD5" s="680"/>
      <c r="BE5" s="680"/>
      <c r="BF5" s="681"/>
      <c r="BG5" s="621">
        <v>7442731</v>
      </c>
      <c r="BH5" s="622"/>
      <c r="BI5" s="622"/>
      <c r="BJ5" s="622"/>
      <c r="BK5" s="622"/>
      <c r="BL5" s="622"/>
      <c r="BM5" s="622"/>
      <c r="BN5" s="623"/>
      <c r="BO5" s="659">
        <v>99.7</v>
      </c>
      <c r="BP5" s="659"/>
      <c r="BQ5" s="659"/>
      <c r="BR5" s="659"/>
      <c r="BS5" s="660">
        <v>388360</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327715</v>
      </c>
      <c r="S6" s="622"/>
      <c r="T6" s="622"/>
      <c r="U6" s="622"/>
      <c r="V6" s="622"/>
      <c r="W6" s="622"/>
      <c r="X6" s="622"/>
      <c r="Y6" s="623"/>
      <c r="Z6" s="659">
        <v>0.8</v>
      </c>
      <c r="AA6" s="659"/>
      <c r="AB6" s="659"/>
      <c r="AC6" s="659"/>
      <c r="AD6" s="660">
        <v>327715</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7442731</v>
      </c>
      <c r="BH6" s="622"/>
      <c r="BI6" s="622"/>
      <c r="BJ6" s="622"/>
      <c r="BK6" s="622"/>
      <c r="BL6" s="622"/>
      <c r="BM6" s="622"/>
      <c r="BN6" s="623"/>
      <c r="BO6" s="659">
        <v>99.7</v>
      </c>
      <c r="BP6" s="659"/>
      <c r="BQ6" s="659"/>
      <c r="BR6" s="659"/>
      <c r="BS6" s="660">
        <v>388360</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196481</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196481</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1355</v>
      </c>
      <c r="S7" s="622"/>
      <c r="T7" s="622"/>
      <c r="U7" s="622"/>
      <c r="V7" s="622"/>
      <c r="W7" s="622"/>
      <c r="X7" s="622"/>
      <c r="Y7" s="623"/>
      <c r="Z7" s="659">
        <v>0</v>
      </c>
      <c r="AA7" s="659"/>
      <c r="AB7" s="659"/>
      <c r="AC7" s="659"/>
      <c r="AD7" s="660">
        <v>1355</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2740057</v>
      </c>
      <c r="BH7" s="622"/>
      <c r="BI7" s="622"/>
      <c r="BJ7" s="622"/>
      <c r="BK7" s="622"/>
      <c r="BL7" s="622"/>
      <c r="BM7" s="622"/>
      <c r="BN7" s="623"/>
      <c r="BO7" s="659">
        <v>36.700000000000003</v>
      </c>
      <c r="BP7" s="659"/>
      <c r="BQ7" s="659"/>
      <c r="BR7" s="659"/>
      <c r="BS7" s="660">
        <v>125488</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10948912</v>
      </c>
      <c r="CS7" s="622"/>
      <c r="CT7" s="622"/>
      <c r="CU7" s="622"/>
      <c r="CV7" s="622"/>
      <c r="CW7" s="622"/>
      <c r="CX7" s="622"/>
      <c r="CY7" s="623"/>
      <c r="CZ7" s="659">
        <v>27.3</v>
      </c>
      <c r="DA7" s="659"/>
      <c r="DB7" s="659"/>
      <c r="DC7" s="659"/>
      <c r="DD7" s="627">
        <v>3609808</v>
      </c>
      <c r="DE7" s="622"/>
      <c r="DF7" s="622"/>
      <c r="DG7" s="622"/>
      <c r="DH7" s="622"/>
      <c r="DI7" s="622"/>
      <c r="DJ7" s="622"/>
      <c r="DK7" s="622"/>
      <c r="DL7" s="622"/>
      <c r="DM7" s="622"/>
      <c r="DN7" s="622"/>
      <c r="DO7" s="622"/>
      <c r="DP7" s="623"/>
      <c r="DQ7" s="627">
        <v>3017366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27939</v>
      </c>
      <c r="S8" s="622"/>
      <c r="T8" s="622"/>
      <c r="U8" s="622"/>
      <c r="V8" s="622"/>
      <c r="W8" s="622"/>
      <c r="X8" s="622"/>
      <c r="Y8" s="623"/>
      <c r="Z8" s="659">
        <v>0.1</v>
      </c>
      <c r="AA8" s="659"/>
      <c r="AB8" s="659"/>
      <c r="AC8" s="659"/>
      <c r="AD8" s="660">
        <v>27939</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88906</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10191969</v>
      </c>
      <c r="CS8" s="622"/>
      <c r="CT8" s="622"/>
      <c r="CU8" s="622"/>
      <c r="CV8" s="622"/>
      <c r="CW8" s="622"/>
      <c r="CX8" s="622"/>
      <c r="CY8" s="623"/>
      <c r="CZ8" s="659">
        <v>25.4</v>
      </c>
      <c r="DA8" s="659"/>
      <c r="DB8" s="659"/>
      <c r="DC8" s="659"/>
      <c r="DD8" s="627">
        <v>104174</v>
      </c>
      <c r="DE8" s="622"/>
      <c r="DF8" s="622"/>
      <c r="DG8" s="622"/>
      <c r="DH8" s="622"/>
      <c r="DI8" s="622"/>
      <c r="DJ8" s="622"/>
      <c r="DK8" s="622"/>
      <c r="DL8" s="622"/>
      <c r="DM8" s="622"/>
      <c r="DN8" s="622"/>
      <c r="DO8" s="622"/>
      <c r="DP8" s="623"/>
      <c r="DQ8" s="627">
        <v>5538657</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34589</v>
      </c>
      <c r="S9" s="622"/>
      <c r="T9" s="622"/>
      <c r="U9" s="622"/>
      <c r="V9" s="622"/>
      <c r="W9" s="622"/>
      <c r="X9" s="622"/>
      <c r="Y9" s="623"/>
      <c r="Z9" s="659">
        <v>0.1</v>
      </c>
      <c r="AA9" s="659"/>
      <c r="AB9" s="659"/>
      <c r="AC9" s="659"/>
      <c r="AD9" s="660">
        <v>34589</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2039792</v>
      </c>
      <c r="BH9" s="622"/>
      <c r="BI9" s="622"/>
      <c r="BJ9" s="622"/>
      <c r="BK9" s="622"/>
      <c r="BL9" s="622"/>
      <c r="BM9" s="622"/>
      <c r="BN9" s="623"/>
      <c r="BO9" s="659">
        <v>27.3</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2519338</v>
      </c>
      <c r="CS9" s="622"/>
      <c r="CT9" s="622"/>
      <c r="CU9" s="622"/>
      <c r="CV9" s="622"/>
      <c r="CW9" s="622"/>
      <c r="CX9" s="622"/>
      <c r="CY9" s="623"/>
      <c r="CZ9" s="659">
        <v>6.3</v>
      </c>
      <c r="DA9" s="659"/>
      <c r="DB9" s="659"/>
      <c r="DC9" s="659"/>
      <c r="DD9" s="627">
        <v>38474</v>
      </c>
      <c r="DE9" s="622"/>
      <c r="DF9" s="622"/>
      <c r="DG9" s="622"/>
      <c r="DH9" s="622"/>
      <c r="DI9" s="622"/>
      <c r="DJ9" s="622"/>
      <c r="DK9" s="622"/>
      <c r="DL9" s="622"/>
      <c r="DM9" s="622"/>
      <c r="DN9" s="622"/>
      <c r="DO9" s="622"/>
      <c r="DP9" s="623"/>
      <c r="DQ9" s="627">
        <v>2094932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172147</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40533</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20533</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1253687</v>
      </c>
      <c r="S11" s="622"/>
      <c r="T11" s="622"/>
      <c r="U11" s="622"/>
      <c r="V11" s="622"/>
      <c r="W11" s="622"/>
      <c r="X11" s="622"/>
      <c r="Y11" s="623"/>
      <c r="Z11" s="624">
        <v>3</v>
      </c>
      <c r="AA11" s="625"/>
      <c r="AB11" s="625"/>
      <c r="AC11" s="626"/>
      <c r="AD11" s="627">
        <v>1253687</v>
      </c>
      <c r="AE11" s="622"/>
      <c r="AF11" s="622"/>
      <c r="AG11" s="622"/>
      <c r="AH11" s="622"/>
      <c r="AI11" s="622"/>
      <c r="AJ11" s="622"/>
      <c r="AK11" s="623"/>
      <c r="AL11" s="624">
        <v>7.6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439212</v>
      </c>
      <c r="BH11" s="622"/>
      <c r="BI11" s="622"/>
      <c r="BJ11" s="622"/>
      <c r="BK11" s="622"/>
      <c r="BL11" s="622"/>
      <c r="BM11" s="622"/>
      <c r="BN11" s="623"/>
      <c r="BO11" s="659">
        <v>5.9</v>
      </c>
      <c r="BP11" s="659"/>
      <c r="BQ11" s="659"/>
      <c r="BR11" s="659"/>
      <c r="BS11" s="660">
        <v>125488</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1965511</v>
      </c>
      <c r="CS11" s="622"/>
      <c r="CT11" s="622"/>
      <c r="CU11" s="622"/>
      <c r="CV11" s="622"/>
      <c r="CW11" s="622"/>
      <c r="CX11" s="622"/>
      <c r="CY11" s="623"/>
      <c r="CZ11" s="659">
        <v>4.9000000000000004</v>
      </c>
      <c r="DA11" s="659"/>
      <c r="DB11" s="659"/>
      <c r="DC11" s="659"/>
      <c r="DD11" s="627">
        <v>744482</v>
      </c>
      <c r="DE11" s="622"/>
      <c r="DF11" s="622"/>
      <c r="DG11" s="622"/>
      <c r="DH11" s="622"/>
      <c r="DI11" s="622"/>
      <c r="DJ11" s="622"/>
      <c r="DK11" s="622"/>
      <c r="DL11" s="622"/>
      <c r="DM11" s="622"/>
      <c r="DN11" s="622"/>
      <c r="DO11" s="622"/>
      <c r="DP11" s="623"/>
      <c r="DQ11" s="627">
        <v>939064</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13143</v>
      </c>
      <c r="S12" s="622"/>
      <c r="T12" s="622"/>
      <c r="U12" s="622"/>
      <c r="V12" s="622"/>
      <c r="W12" s="622"/>
      <c r="X12" s="622"/>
      <c r="Y12" s="623"/>
      <c r="Z12" s="659">
        <v>0</v>
      </c>
      <c r="AA12" s="659"/>
      <c r="AB12" s="659"/>
      <c r="AC12" s="659"/>
      <c r="AD12" s="660">
        <v>13143</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3984304</v>
      </c>
      <c r="BH12" s="622"/>
      <c r="BI12" s="622"/>
      <c r="BJ12" s="622"/>
      <c r="BK12" s="622"/>
      <c r="BL12" s="622"/>
      <c r="BM12" s="622"/>
      <c r="BN12" s="623"/>
      <c r="BO12" s="659">
        <v>53.4</v>
      </c>
      <c r="BP12" s="659"/>
      <c r="BQ12" s="659"/>
      <c r="BR12" s="659"/>
      <c r="BS12" s="660">
        <v>262872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556951</v>
      </c>
      <c r="CS12" s="622"/>
      <c r="CT12" s="622"/>
      <c r="CU12" s="622"/>
      <c r="CV12" s="622"/>
      <c r="CW12" s="622"/>
      <c r="CX12" s="622"/>
      <c r="CY12" s="623"/>
      <c r="CZ12" s="659">
        <v>1.4</v>
      </c>
      <c r="DA12" s="659"/>
      <c r="DB12" s="659"/>
      <c r="DC12" s="659"/>
      <c r="DD12" s="627">
        <v>5027</v>
      </c>
      <c r="DE12" s="622"/>
      <c r="DF12" s="622"/>
      <c r="DG12" s="622"/>
      <c r="DH12" s="622"/>
      <c r="DI12" s="622"/>
      <c r="DJ12" s="622"/>
      <c r="DK12" s="622"/>
      <c r="DL12" s="622"/>
      <c r="DM12" s="622"/>
      <c r="DN12" s="622"/>
      <c r="DO12" s="622"/>
      <c r="DP12" s="623"/>
      <c r="DQ12" s="627">
        <v>372597</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3972665</v>
      </c>
      <c r="BH13" s="622"/>
      <c r="BI13" s="622"/>
      <c r="BJ13" s="622"/>
      <c r="BK13" s="622"/>
      <c r="BL13" s="622"/>
      <c r="BM13" s="622"/>
      <c r="BN13" s="623"/>
      <c r="BO13" s="659">
        <v>53.2</v>
      </c>
      <c r="BP13" s="659"/>
      <c r="BQ13" s="659"/>
      <c r="BR13" s="659"/>
      <c r="BS13" s="660">
        <v>262872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2556699</v>
      </c>
      <c r="CS13" s="622"/>
      <c r="CT13" s="622"/>
      <c r="CU13" s="622"/>
      <c r="CV13" s="622"/>
      <c r="CW13" s="622"/>
      <c r="CX13" s="622"/>
      <c r="CY13" s="623"/>
      <c r="CZ13" s="659">
        <v>6.4</v>
      </c>
      <c r="DA13" s="659"/>
      <c r="DB13" s="659"/>
      <c r="DC13" s="659"/>
      <c r="DD13" s="627">
        <v>1079965</v>
      </c>
      <c r="DE13" s="622"/>
      <c r="DF13" s="622"/>
      <c r="DG13" s="622"/>
      <c r="DH13" s="622"/>
      <c r="DI13" s="622"/>
      <c r="DJ13" s="622"/>
      <c r="DK13" s="622"/>
      <c r="DL13" s="622"/>
      <c r="DM13" s="622"/>
      <c r="DN13" s="622"/>
      <c r="DO13" s="622"/>
      <c r="DP13" s="623"/>
      <c r="DQ13" s="627">
        <v>1612220</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2899</v>
      </c>
      <c r="S14" s="622"/>
      <c r="T14" s="622"/>
      <c r="U14" s="622"/>
      <c r="V14" s="622"/>
      <c r="W14" s="622"/>
      <c r="X14" s="622"/>
      <c r="Y14" s="623"/>
      <c r="Z14" s="659">
        <v>0</v>
      </c>
      <c r="AA14" s="659"/>
      <c r="AB14" s="659"/>
      <c r="AC14" s="659"/>
      <c r="AD14" s="660">
        <v>2899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233703</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1004333</v>
      </c>
      <c r="CS14" s="622"/>
      <c r="CT14" s="622"/>
      <c r="CU14" s="622"/>
      <c r="CV14" s="622"/>
      <c r="CW14" s="622"/>
      <c r="CX14" s="622"/>
      <c r="CY14" s="623"/>
      <c r="CZ14" s="659">
        <v>2.5</v>
      </c>
      <c r="DA14" s="659"/>
      <c r="DB14" s="659"/>
      <c r="DC14" s="659"/>
      <c r="DD14" s="627">
        <v>173828</v>
      </c>
      <c r="DE14" s="622"/>
      <c r="DF14" s="622"/>
      <c r="DG14" s="622"/>
      <c r="DH14" s="622"/>
      <c r="DI14" s="622"/>
      <c r="DJ14" s="622"/>
      <c r="DK14" s="622"/>
      <c r="DL14" s="622"/>
      <c r="DM14" s="622"/>
      <c r="DN14" s="622"/>
      <c r="DO14" s="622"/>
      <c r="DP14" s="623"/>
      <c r="DQ14" s="627">
        <v>821684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484667</v>
      </c>
      <c r="BH15" s="622"/>
      <c r="BI15" s="622"/>
      <c r="BJ15" s="622"/>
      <c r="BK15" s="622"/>
      <c r="BL15" s="622"/>
      <c r="BM15" s="622"/>
      <c r="BN15" s="623"/>
      <c r="BO15" s="659">
        <v>6.5</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2456711</v>
      </c>
      <c r="CS15" s="622"/>
      <c r="CT15" s="622"/>
      <c r="CU15" s="622"/>
      <c r="CV15" s="622"/>
      <c r="CW15" s="622"/>
      <c r="CX15" s="622"/>
      <c r="CY15" s="623"/>
      <c r="CZ15" s="659">
        <v>6.1</v>
      </c>
      <c r="DA15" s="659"/>
      <c r="DB15" s="659"/>
      <c r="DC15" s="659"/>
      <c r="DD15" s="627">
        <v>574998</v>
      </c>
      <c r="DE15" s="622"/>
      <c r="DF15" s="622"/>
      <c r="DG15" s="622"/>
      <c r="DH15" s="622"/>
      <c r="DI15" s="622"/>
      <c r="DJ15" s="622"/>
      <c r="DK15" s="622"/>
      <c r="DL15" s="622"/>
      <c r="DM15" s="622"/>
      <c r="DN15" s="622"/>
      <c r="DO15" s="622"/>
      <c r="DP15" s="623"/>
      <c r="DQ15" s="627">
        <v>1664385</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51626</v>
      </c>
      <c r="S16" s="622"/>
      <c r="T16" s="622"/>
      <c r="U16" s="622"/>
      <c r="V16" s="622"/>
      <c r="W16" s="622"/>
      <c r="X16" s="622"/>
      <c r="Y16" s="623"/>
      <c r="Z16" s="659">
        <v>0.1</v>
      </c>
      <c r="AA16" s="659"/>
      <c r="AB16" s="659"/>
      <c r="AC16" s="659"/>
      <c r="AD16" s="660">
        <v>51626</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3568727</v>
      </c>
      <c r="CS16" s="622"/>
      <c r="CT16" s="622"/>
      <c r="CU16" s="622"/>
      <c r="CV16" s="622"/>
      <c r="CW16" s="622"/>
      <c r="CX16" s="622"/>
      <c r="CY16" s="623"/>
      <c r="CZ16" s="659">
        <v>8.9</v>
      </c>
      <c r="DA16" s="659"/>
      <c r="DB16" s="659"/>
      <c r="DC16" s="659"/>
      <c r="DD16" s="627" t="s">
        <v>122</v>
      </c>
      <c r="DE16" s="622"/>
      <c r="DF16" s="622"/>
      <c r="DG16" s="622"/>
      <c r="DH16" s="622"/>
      <c r="DI16" s="622"/>
      <c r="DJ16" s="622"/>
      <c r="DK16" s="622"/>
      <c r="DL16" s="622"/>
      <c r="DM16" s="622"/>
      <c r="DN16" s="622"/>
      <c r="DO16" s="622"/>
      <c r="DP16" s="623"/>
      <c r="DQ16" s="627">
        <v>562039</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138140</v>
      </c>
      <c r="S17" s="622"/>
      <c r="T17" s="622"/>
      <c r="U17" s="622"/>
      <c r="V17" s="622"/>
      <c r="W17" s="622"/>
      <c r="X17" s="622"/>
      <c r="Y17" s="623"/>
      <c r="Z17" s="659">
        <v>0.3</v>
      </c>
      <c r="AA17" s="659"/>
      <c r="AB17" s="659"/>
      <c r="AC17" s="659"/>
      <c r="AD17" s="660">
        <v>138140</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4135594</v>
      </c>
      <c r="CS17" s="622"/>
      <c r="CT17" s="622"/>
      <c r="CU17" s="622"/>
      <c r="CV17" s="622"/>
      <c r="CW17" s="622"/>
      <c r="CX17" s="622"/>
      <c r="CY17" s="623"/>
      <c r="CZ17" s="659">
        <v>10.3</v>
      </c>
      <c r="DA17" s="659"/>
      <c r="DB17" s="659"/>
      <c r="DC17" s="659"/>
      <c r="DD17" s="627" t="s">
        <v>122</v>
      </c>
      <c r="DE17" s="622"/>
      <c r="DF17" s="622"/>
      <c r="DG17" s="622"/>
      <c r="DH17" s="622"/>
      <c r="DI17" s="622"/>
      <c r="DJ17" s="622"/>
      <c r="DK17" s="622"/>
      <c r="DL17" s="622"/>
      <c r="DM17" s="622"/>
      <c r="DN17" s="622"/>
      <c r="DO17" s="622"/>
      <c r="DP17" s="623"/>
      <c r="DQ17" s="627">
        <v>4105687</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45314</v>
      </c>
      <c r="S18" s="622"/>
      <c r="T18" s="622"/>
      <c r="U18" s="622"/>
      <c r="V18" s="622"/>
      <c r="W18" s="622"/>
      <c r="X18" s="622"/>
      <c r="Y18" s="623"/>
      <c r="Z18" s="659">
        <v>0.1</v>
      </c>
      <c r="AA18" s="659"/>
      <c r="AB18" s="659"/>
      <c r="AC18" s="659"/>
      <c r="AD18" s="660">
        <v>45314</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41501</v>
      </c>
      <c r="S19" s="622"/>
      <c r="T19" s="622"/>
      <c r="U19" s="622"/>
      <c r="V19" s="622"/>
      <c r="W19" s="622"/>
      <c r="X19" s="622"/>
      <c r="Y19" s="623"/>
      <c r="Z19" s="659">
        <v>0.1</v>
      </c>
      <c r="AA19" s="659"/>
      <c r="AB19" s="659"/>
      <c r="AC19" s="659"/>
      <c r="AD19" s="660">
        <v>41501</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24850</v>
      </c>
      <c r="BH19" s="622"/>
      <c r="BI19" s="622"/>
      <c r="BJ19" s="622"/>
      <c r="BK19" s="622"/>
      <c r="BL19" s="622"/>
      <c r="BM19" s="622"/>
      <c r="BN19" s="623"/>
      <c r="BO19" s="659">
        <v>0.3</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3813</v>
      </c>
      <c r="S20" s="622"/>
      <c r="T20" s="622"/>
      <c r="U20" s="622"/>
      <c r="V20" s="622"/>
      <c r="W20" s="622"/>
      <c r="X20" s="622"/>
      <c r="Y20" s="623"/>
      <c r="Z20" s="659">
        <v>0</v>
      </c>
      <c r="AA20" s="659"/>
      <c r="AB20" s="659"/>
      <c r="AC20" s="659"/>
      <c r="AD20" s="660">
        <v>3813</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24850</v>
      </c>
      <c r="BH20" s="622"/>
      <c r="BI20" s="622"/>
      <c r="BJ20" s="622"/>
      <c r="BK20" s="622"/>
      <c r="BL20" s="622"/>
      <c r="BM20" s="622"/>
      <c r="BN20" s="623"/>
      <c r="BO20" s="659">
        <v>0.3</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40141759</v>
      </c>
      <c r="CS20" s="622"/>
      <c r="CT20" s="622"/>
      <c r="CU20" s="622"/>
      <c r="CV20" s="622"/>
      <c r="CW20" s="622"/>
      <c r="CX20" s="622"/>
      <c r="CY20" s="623"/>
      <c r="CZ20" s="659">
        <v>100</v>
      </c>
      <c r="DA20" s="659"/>
      <c r="DB20" s="659"/>
      <c r="DC20" s="659"/>
      <c r="DD20" s="627">
        <v>6330756</v>
      </c>
      <c r="DE20" s="622"/>
      <c r="DF20" s="622"/>
      <c r="DG20" s="622"/>
      <c r="DH20" s="622"/>
      <c r="DI20" s="622"/>
      <c r="DJ20" s="622"/>
      <c r="DK20" s="622"/>
      <c r="DL20" s="622"/>
      <c r="DM20" s="622"/>
      <c r="DN20" s="622"/>
      <c r="DO20" s="622"/>
      <c r="DP20" s="623"/>
      <c r="DQ20" s="627">
        <v>20945645</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9050713</v>
      </c>
      <c r="S21" s="622"/>
      <c r="T21" s="622"/>
      <c r="U21" s="622"/>
      <c r="V21" s="622"/>
      <c r="W21" s="622"/>
      <c r="X21" s="622"/>
      <c r="Y21" s="623"/>
      <c r="Z21" s="659">
        <v>21.7</v>
      </c>
      <c r="AA21" s="659"/>
      <c r="AB21" s="659"/>
      <c r="AC21" s="659"/>
      <c r="AD21" s="660">
        <v>7047751</v>
      </c>
      <c r="AE21" s="660"/>
      <c r="AF21" s="660"/>
      <c r="AG21" s="660"/>
      <c r="AH21" s="660"/>
      <c r="AI21" s="660"/>
      <c r="AJ21" s="660"/>
      <c r="AK21" s="660"/>
      <c r="AL21" s="624">
        <v>42.9</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24850</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7047751</v>
      </c>
      <c r="S22" s="622"/>
      <c r="T22" s="622"/>
      <c r="U22" s="622"/>
      <c r="V22" s="622"/>
      <c r="W22" s="622"/>
      <c r="X22" s="622"/>
      <c r="Y22" s="623"/>
      <c r="Z22" s="659">
        <v>16.899999999999999</v>
      </c>
      <c r="AA22" s="659"/>
      <c r="AB22" s="659"/>
      <c r="AC22" s="659"/>
      <c r="AD22" s="660">
        <v>7047751</v>
      </c>
      <c r="AE22" s="660"/>
      <c r="AF22" s="660"/>
      <c r="AG22" s="660"/>
      <c r="AH22" s="660"/>
      <c r="AI22" s="660"/>
      <c r="AJ22" s="660"/>
      <c r="AK22" s="660"/>
      <c r="AL22" s="624">
        <v>42.9</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2002962</v>
      </c>
      <c r="S23" s="622"/>
      <c r="T23" s="622"/>
      <c r="U23" s="622"/>
      <c r="V23" s="622"/>
      <c r="W23" s="622"/>
      <c r="X23" s="622"/>
      <c r="Y23" s="623"/>
      <c r="Z23" s="659">
        <v>4.8</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14906522</v>
      </c>
      <c r="CS24" s="677"/>
      <c r="CT24" s="677"/>
      <c r="CU24" s="677"/>
      <c r="CV24" s="677"/>
      <c r="CW24" s="677"/>
      <c r="CX24" s="677"/>
      <c r="CY24" s="702"/>
      <c r="CZ24" s="703">
        <v>37.1</v>
      </c>
      <c r="DA24" s="685"/>
      <c r="DB24" s="685"/>
      <c r="DC24" s="705"/>
      <c r="DD24" s="701">
        <v>10621389</v>
      </c>
      <c r="DE24" s="677"/>
      <c r="DF24" s="677"/>
      <c r="DG24" s="677"/>
      <c r="DH24" s="677"/>
      <c r="DI24" s="677"/>
      <c r="DJ24" s="677"/>
      <c r="DK24" s="702"/>
      <c r="DL24" s="701">
        <v>8609570</v>
      </c>
      <c r="DM24" s="677"/>
      <c r="DN24" s="677"/>
      <c r="DO24" s="677"/>
      <c r="DP24" s="677"/>
      <c r="DQ24" s="677"/>
      <c r="DR24" s="677"/>
      <c r="DS24" s="677"/>
      <c r="DT24" s="677"/>
      <c r="DU24" s="677"/>
      <c r="DV24" s="702"/>
      <c r="DW24" s="703">
        <v>52</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18414701</v>
      </c>
      <c r="S25" s="622"/>
      <c r="T25" s="622"/>
      <c r="U25" s="622"/>
      <c r="V25" s="622"/>
      <c r="W25" s="622"/>
      <c r="X25" s="622"/>
      <c r="Y25" s="623"/>
      <c r="Z25" s="659">
        <v>44.1</v>
      </c>
      <c r="AA25" s="659"/>
      <c r="AB25" s="659"/>
      <c r="AC25" s="659"/>
      <c r="AD25" s="660">
        <v>16411739</v>
      </c>
      <c r="AE25" s="660"/>
      <c r="AF25" s="660"/>
      <c r="AG25" s="660"/>
      <c r="AH25" s="660"/>
      <c r="AI25" s="660"/>
      <c r="AJ25" s="660"/>
      <c r="AK25" s="660"/>
      <c r="AL25" s="624">
        <v>99.9</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4823023</v>
      </c>
      <c r="CS25" s="634"/>
      <c r="CT25" s="634"/>
      <c r="CU25" s="634"/>
      <c r="CV25" s="634"/>
      <c r="CW25" s="634"/>
      <c r="CX25" s="634"/>
      <c r="CY25" s="635"/>
      <c r="CZ25" s="624">
        <v>12</v>
      </c>
      <c r="DA25" s="636"/>
      <c r="DB25" s="636"/>
      <c r="DC25" s="637"/>
      <c r="DD25" s="627">
        <v>4436038</v>
      </c>
      <c r="DE25" s="634"/>
      <c r="DF25" s="634"/>
      <c r="DG25" s="634"/>
      <c r="DH25" s="634"/>
      <c r="DI25" s="634"/>
      <c r="DJ25" s="634"/>
      <c r="DK25" s="635"/>
      <c r="DL25" s="627">
        <v>4036203</v>
      </c>
      <c r="DM25" s="634"/>
      <c r="DN25" s="634"/>
      <c r="DO25" s="634"/>
      <c r="DP25" s="634"/>
      <c r="DQ25" s="634"/>
      <c r="DR25" s="634"/>
      <c r="DS25" s="634"/>
      <c r="DT25" s="634"/>
      <c r="DU25" s="634"/>
      <c r="DV25" s="635"/>
      <c r="DW25" s="624">
        <v>24.4</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7543</v>
      </c>
      <c r="S26" s="622"/>
      <c r="T26" s="622"/>
      <c r="U26" s="622"/>
      <c r="V26" s="622"/>
      <c r="W26" s="622"/>
      <c r="X26" s="622"/>
      <c r="Y26" s="623"/>
      <c r="Z26" s="659">
        <v>0</v>
      </c>
      <c r="AA26" s="659"/>
      <c r="AB26" s="659"/>
      <c r="AC26" s="659"/>
      <c r="AD26" s="660">
        <v>7543</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2758707</v>
      </c>
      <c r="CS26" s="622"/>
      <c r="CT26" s="622"/>
      <c r="CU26" s="622"/>
      <c r="CV26" s="622"/>
      <c r="CW26" s="622"/>
      <c r="CX26" s="622"/>
      <c r="CY26" s="623"/>
      <c r="CZ26" s="624">
        <v>6.9</v>
      </c>
      <c r="DA26" s="636"/>
      <c r="DB26" s="636"/>
      <c r="DC26" s="637"/>
      <c r="DD26" s="627">
        <v>2555708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154091</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7467581</v>
      </c>
      <c r="BH27" s="622"/>
      <c r="BI27" s="622"/>
      <c r="BJ27" s="622"/>
      <c r="BK27" s="622"/>
      <c r="BL27" s="622"/>
      <c r="BM27" s="622"/>
      <c r="BN27" s="623"/>
      <c r="BO27" s="659">
        <v>100</v>
      </c>
      <c r="BP27" s="659"/>
      <c r="BQ27" s="659"/>
      <c r="BR27" s="659"/>
      <c r="BS27" s="660">
        <v>388360</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5947905</v>
      </c>
      <c r="CS27" s="634"/>
      <c r="CT27" s="634"/>
      <c r="CU27" s="634"/>
      <c r="CV27" s="634"/>
      <c r="CW27" s="634"/>
      <c r="CX27" s="634"/>
      <c r="CY27" s="635"/>
      <c r="CZ27" s="624">
        <v>14.8</v>
      </c>
      <c r="DA27" s="636"/>
      <c r="DB27" s="636"/>
      <c r="DC27" s="637"/>
      <c r="DD27" s="627">
        <v>2079664</v>
      </c>
      <c r="DE27" s="634"/>
      <c r="DF27" s="634"/>
      <c r="DG27" s="634"/>
      <c r="DH27" s="634"/>
      <c r="DI27" s="634"/>
      <c r="DJ27" s="634"/>
      <c r="DK27" s="635"/>
      <c r="DL27" s="627">
        <v>1542254</v>
      </c>
      <c r="DM27" s="634"/>
      <c r="DN27" s="634"/>
      <c r="DO27" s="634"/>
      <c r="DP27" s="634"/>
      <c r="DQ27" s="634"/>
      <c r="DR27" s="634"/>
      <c r="DS27" s="634"/>
      <c r="DT27" s="634"/>
      <c r="DU27" s="634"/>
      <c r="DV27" s="635"/>
      <c r="DW27" s="624">
        <v>9.3000000000000007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216280</v>
      </c>
      <c r="S28" s="622"/>
      <c r="T28" s="622"/>
      <c r="U28" s="622"/>
      <c r="V28" s="622"/>
      <c r="W28" s="622"/>
      <c r="X28" s="622"/>
      <c r="Y28" s="623"/>
      <c r="Z28" s="659">
        <v>0.5</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4135594</v>
      </c>
      <c r="CS28" s="622"/>
      <c r="CT28" s="622"/>
      <c r="CU28" s="622"/>
      <c r="CV28" s="622"/>
      <c r="CW28" s="622"/>
      <c r="CX28" s="622"/>
      <c r="CY28" s="623"/>
      <c r="CZ28" s="624">
        <v>10.3</v>
      </c>
      <c r="DA28" s="636"/>
      <c r="DB28" s="636"/>
      <c r="DC28" s="637"/>
      <c r="DD28" s="627">
        <v>4105687</v>
      </c>
      <c r="DE28" s="622"/>
      <c r="DF28" s="622"/>
      <c r="DG28" s="622"/>
      <c r="DH28" s="622"/>
      <c r="DI28" s="622"/>
      <c r="DJ28" s="622"/>
      <c r="DK28" s="623"/>
      <c r="DL28" s="627">
        <v>3031113</v>
      </c>
      <c r="DM28" s="622"/>
      <c r="DN28" s="622"/>
      <c r="DO28" s="622"/>
      <c r="DP28" s="622"/>
      <c r="DQ28" s="622"/>
      <c r="DR28" s="622"/>
      <c r="DS28" s="622"/>
      <c r="DT28" s="622"/>
      <c r="DU28" s="622"/>
      <c r="DV28" s="623"/>
      <c r="DW28" s="624">
        <v>18.3</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182574</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4135246</v>
      </c>
      <c r="CS29" s="634"/>
      <c r="CT29" s="634"/>
      <c r="CU29" s="634"/>
      <c r="CV29" s="634"/>
      <c r="CW29" s="634"/>
      <c r="CX29" s="634"/>
      <c r="CY29" s="635"/>
      <c r="CZ29" s="624">
        <v>10.3</v>
      </c>
      <c r="DA29" s="636"/>
      <c r="DB29" s="636"/>
      <c r="DC29" s="637"/>
      <c r="DD29" s="627">
        <v>4105339</v>
      </c>
      <c r="DE29" s="634"/>
      <c r="DF29" s="634"/>
      <c r="DG29" s="634"/>
      <c r="DH29" s="634"/>
      <c r="DI29" s="634"/>
      <c r="DJ29" s="634"/>
      <c r="DK29" s="635"/>
      <c r="DL29" s="627">
        <v>3030765</v>
      </c>
      <c r="DM29" s="634"/>
      <c r="DN29" s="634"/>
      <c r="DO29" s="634"/>
      <c r="DP29" s="634"/>
      <c r="DQ29" s="634"/>
      <c r="DR29" s="634"/>
      <c r="DS29" s="634"/>
      <c r="DT29" s="634"/>
      <c r="DU29" s="634"/>
      <c r="DV29" s="635"/>
      <c r="DW29" s="624">
        <v>18.3</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5248677</v>
      </c>
      <c r="S30" s="622"/>
      <c r="T30" s="622"/>
      <c r="U30" s="622"/>
      <c r="V30" s="622"/>
      <c r="W30" s="622"/>
      <c r="X30" s="622"/>
      <c r="Y30" s="623"/>
      <c r="Z30" s="659">
        <v>12.6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4050301</v>
      </c>
      <c r="CS30" s="622"/>
      <c r="CT30" s="622"/>
      <c r="CU30" s="622"/>
      <c r="CV30" s="622"/>
      <c r="CW30" s="622"/>
      <c r="CX30" s="622"/>
      <c r="CY30" s="623"/>
      <c r="CZ30" s="624">
        <v>10.1</v>
      </c>
      <c r="DA30" s="636"/>
      <c r="DB30" s="636"/>
      <c r="DC30" s="637"/>
      <c r="DD30" s="627">
        <v>4022051</v>
      </c>
      <c r="DE30" s="622"/>
      <c r="DF30" s="622"/>
      <c r="DG30" s="622"/>
      <c r="DH30" s="622"/>
      <c r="DI30" s="622"/>
      <c r="DJ30" s="622"/>
      <c r="DK30" s="623"/>
      <c r="DL30" s="627">
        <v>2947477</v>
      </c>
      <c r="DM30" s="622"/>
      <c r="DN30" s="622"/>
      <c r="DO30" s="622"/>
      <c r="DP30" s="622"/>
      <c r="DQ30" s="622"/>
      <c r="DR30" s="622"/>
      <c r="DS30" s="622"/>
      <c r="DT30" s="622"/>
      <c r="DU30" s="622"/>
      <c r="DV30" s="623"/>
      <c r="DW30" s="624">
        <v>17.8</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99.1</v>
      </c>
      <c r="BH31" s="684"/>
      <c r="BI31" s="684"/>
      <c r="BJ31" s="684"/>
      <c r="BK31" s="684"/>
      <c r="BL31" s="684"/>
      <c r="BM31" s="685">
        <v>89.4</v>
      </c>
      <c r="BN31" s="684"/>
      <c r="BO31" s="684"/>
      <c r="BP31" s="684"/>
      <c r="BQ31" s="686"/>
      <c r="BR31" s="683">
        <v>99.2</v>
      </c>
      <c r="BS31" s="684"/>
      <c r="BT31" s="684"/>
      <c r="BU31" s="684"/>
      <c r="BV31" s="684"/>
      <c r="BW31" s="684"/>
      <c r="BX31" s="685">
        <v>89.1</v>
      </c>
      <c r="BY31" s="684"/>
      <c r="BZ31" s="684"/>
      <c r="CA31" s="684"/>
      <c r="CB31" s="686"/>
      <c r="CD31" s="642"/>
      <c r="CE31" s="643"/>
      <c r="CF31" s="618" t="s">
        <v>301</v>
      </c>
      <c r="CG31" s="619"/>
      <c r="CH31" s="619"/>
      <c r="CI31" s="619"/>
      <c r="CJ31" s="619"/>
      <c r="CK31" s="619"/>
      <c r="CL31" s="619"/>
      <c r="CM31" s="619"/>
      <c r="CN31" s="619"/>
      <c r="CO31" s="619"/>
      <c r="CP31" s="619"/>
      <c r="CQ31" s="620"/>
      <c r="CR31" s="621">
        <v>84945</v>
      </c>
      <c r="CS31" s="634"/>
      <c r="CT31" s="634"/>
      <c r="CU31" s="634"/>
      <c r="CV31" s="634"/>
      <c r="CW31" s="634"/>
      <c r="CX31" s="634"/>
      <c r="CY31" s="635"/>
      <c r="CZ31" s="624">
        <v>0.2</v>
      </c>
      <c r="DA31" s="636"/>
      <c r="DB31" s="636"/>
      <c r="DC31" s="637"/>
      <c r="DD31" s="627">
        <v>83288</v>
      </c>
      <c r="DE31" s="634"/>
      <c r="DF31" s="634"/>
      <c r="DG31" s="634"/>
      <c r="DH31" s="634"/>
      <c r="DI31" s="634"/>
      <c r="DJ31" s="634"/>
      <c r="DK31" s="635"/>
      <c r="DL31" s="627">
        <v>83288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3670737</v>
      </c>
      <c r="S32" s="622"/>
      <c r="T32" s="622"/>
      <c r="U32" s="622"/>
      <c r="V32" s="622"/>
      <c r="W32" s="622"/>
      <c r="X32" s="622"/>
      <c r="Y32" s="623"/>
      <c r="Z32" s="659">
        <v>8.8000000000000007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99.2</v>
      </c>
      <c r="BH32" s="634"/>
      <c r="BI32" s="634"/>
      <c r="BJ32" s="634"/>
      <c r="BK32" s="634"/>
      <c r="BL32" s="634"/>
      <c r="BM32" s="625">
        <v>97.3</v>
      </c>
      <c r="BN32" s="634"/>
      <c r="BO32" s="634"/>
      <c r="BP32" s="634"/>
      <c r="BQ32" s="657"/>
      <c r="BR32" s="687">
        <v>99.2</v>
      </c>
      <c r="BS32" s="634"/>
      <c r="BT32" s="634"/>
      <c r="BU32" s="634"/>
      <c r="BV32" s="634"/>
      <c r="BW32" s="634"/>
      <c r="BX32" s="625">
        <v>97.1</v>
      </c>
      <c r="BY32" s="634"/>
      <c r="BZ32" s="634"/>
      <c r="CA32" s="634"/>
      <c r="CB32" s="657"/>
      <c r="CD32" s="644"/>
      <c r="CE32" s="645"/>
      <c r="CF32" s="618" t="s">
        <v>305</v>
      </c>
      <c r="CG32" s="619"/>
      <c r="CH32" s="619"/>
      <c r="CI32" s="619"/>
      <c r="CJ32" s="619"/>
      <c r="CK32" s="619"/>
      <c r="CL32" s="619"/>
      <c r="CM32" s="619"/>
      <c r="CN32" s="619"/>
      <c r="CO32" s="619"/>
      <c r="CP32" s="619"/>
      <c r="CQ32" s="620"/>
      <c r="CR32" s="621">
        <v>348</v>
      </c>
      <c r="CS32" s="622"/>
      <c r="CT32" s="622"/>
      <c r="CU32" s="622"/>
      <c r="CV32" s="622"/>
      <c r="CW32" s="622"/>
      <c r="CX32" s="622"/>
      <c r="CY32" s="623"/>
      <c r="CZ32" s="624">
        <v>0</v>
      </c>
      <c r="DA32" s="636"/>
      <c r="DB32" s="636"/>
      <c r="DC32" s="637"/>
      <c r="DD32" s="627">
        <v>348</v>
      </c>
      <c r="DE32" s="622"/>
      <c r="DF32" s="622"/>
      <c r="DG32" s="622"/>
      <c r="DH32" s="622"/>
      <c r="DI32" s="622"/>
      <c r="DJ32" s="622"/>
      <c r="DK32" s="623"/>
      <c r="DL32" s="627">
        <v>348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81083</v>
      </c>
      <c r="S33" s="622"/>
      <c r="T33" s="622"/>
      <c r="U33" s="622"/>
      <c r="V33" s="622"/>
      <c r="W33" s="622"/>
      <c r="X33" s="622"/>
      <c r="Y33" s="623"/>
      <c r="Z33" s="659">
        <v>0.2</v>
      </c>
      <c r="AA33" s="659"/>
      <c r="AB33" s="659"/>
      <c r="AC33" s="659"/>
      <c r="AD33" s="660">
        <v>8705</v>
      </c>
      <c r="AE33" s="660"/>
      <c r="AF33" s="660"/>
      <c r="AG33" s="660"/>
      <c r="AH33" s="660"/>
      <c r="AI33" s="660"/>
      <c r="AJ33" s="660"/>
      <c r="AK33" s="660"/>
      <c r="AL33" s="624">
        <v>0.1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98.9</v>
      </c>
      <c r="BH33" s="606"/>
      <c r="BI33" s="606"/>
      <c r="BJ33" s="606"/>
      <c r="BK33" s="606"/>
      <c r="BL33" s="606"/>
      <c r="BM33" s="652">
        <v>83.2</v>
      </c>
      <c r="BN33" s="606"/>
      <c r="BO33" s="606"/>
      <c r="BP33" s="606"/>
      <c r="BQ33" s="669"/>
      <c r="BR33" s="682">
        <v>99.1</v>
      </c>
      <c r="BS33" s="606"/>
      <c r="BT33" s="606"/>
      <c r="BU33" s="606"/>
      <c r="BV33" s="606"/>
      <c r="BW33" s="606"/>
      <c r="BX33" s="652">
        <v>83</v>
      </c>
      <c r="BY33" s="606"/>
      <c r="BZ33" s="606"/>
      <c r="CA33" s="606"/>
      <c r="CB33" s="669"/>
      <c r="CD33" s="618" t="s">
        <v>308</v>
      </c>
      <c r="CE33" s="619"/>
      <c r="CF33" s="619"/>
      <c r="CG33" s="619"/>
      <c r="CH33" s="619"/>
      <c r="CI33" s="619"/>
      <c r="CJ33" s="619"/>
      <c r="CK33" s="619"/>
      <c r="CL33" s="619"/>
      <c r="CM33" s="619"/>
      <c r="CN33" s="619"/>
      <c r="CO33" s="619"/>
      <c r="CP33" s="619"/>
      <c r="CQ33" s="620"/>
      <c r="CR33" s="621">
        <v>15335754</v>
      </c>
      <c r="CS33" s="634"/>
      <c r="CT33" s="634"/>
      <c r="CU33" s="634"/>
      <c r="CV33" s="634"/>
      <c r="CW33" s="634"/>
      <c r="CX33" s="634"/>
      <c r="CY33" s="635"/>
      <c r="CZ33" s="624">
        <v>38.200000000000003</v>
      </c>
      <c r="DA33" s="636"/>
      <c r="DB33" s="636"/>
      <c r="DC33" s="637"/>
      <c r="DD33" s="627">
        <v>9248155</v>
      </c>
      <c r="DE33" s="634"/>
      <c r="DF33" s="634"/>
      <c r="DG33" s="634"/>
      <c r="DH33" s="634"/>
      <c r="DI33" s="634"/>
      <c r="DJ33" s="634"/>
      <c r="DK33" s="635"/>
      <c r="DL33" s="627">
        <v>6696394</v>
      </c>
      <c r="DM33" s="634"/>
      <c r="DN33" s="634"/>
      <c r="DO33" s="634"/>
      <c r="DP33" s="634"/>
      <c r="DQ33" s="634"/>
      <c r="DR33" s="634"/>
      <c r="DS33" s="634"/>
      <c r="DT33" s="634"/>
      <c r="DU33" s="634"/>
      <c r="DV33" s="635"/>
      <c r="DW33" s="624">
        <v>40.5</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2430097</v>
      </c>
      <c r="S34" s="622"/>
      <c r="T34" s="622"/>
      <c r="U34" s="622"/>
      <c r="V34" s="622"/>
      <c r="W34" s="622"/>
      <c r="X34" s="622"/>
      <c r="Y34" s="623"/>
      <c r="Z34" s="659">
        <v>5.8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5120895</v>
      </c>
      <c r="CS34" s="622"/>
      <c r="CT34" s="622"/>
      <c r="CU34" s="622"/>
      <c r="CV34" s="622"/>
      <c r="CW34" s="622"/>
      <c r="CX34" s="622"/>
      <c r="CY34" s="623"/>
      <c r="CZ34" s="624">
        <v>12.8</v>
      </c>
      <c r="DA34" s="636"/>
      <c r="DB34" s="636"/>
      <c r="DC34" s="637"/>
      <c r="DD34" s="627">
        <v>2867595</v>
      </c>
      <c r="DE34" s="622"/>
      <c r="DF34" s="622"/>
      <c r="DG34" s="622"/>
      <c r="DH34" s="622"/>
      <c r="DI34" s="622"/>
      <c r="DJ34" s="622"/>
      <c r="DK34" s="623"/>
      <c r="DL34" s="627">
        <v>2371704</v>
      </c>
      <c r="DM34" s="622"/>
      <c r="DN34" s="622"/>
      <c r="DO34" s="622"/>
      <c r="DP34" s="622"/>
      <c r="DQ34" s="622"/>
      <c r="DR34" s="622"/>
      <c r="DS34" s="622"/>
      <c r="DT34" s="622"/>
      <c r="DU34" s="622"/>
      <c r="DV34" s="623"/>
      <c r="DW34" s="624">
        <v>14.3</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4087938</v>
      </c>
      <c r="S35" s="622"/>
      <c r="T35" s="622"/>
      <c r="U35" s="622"/>
      <c r="V35" s="622"/>
      <c r="W35" s="622"/>
      <c r="X35" s="622"/>
      <c r="Y35" s="623"/>
      <c r="Z35" s="659">
        <v>9.8000000000000007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51059</v>
      </c>
      <c r="CS35" s="634"/>
      <c r="CT35" s="634"/>
      <c r="CU35" s="634"/>
      <c r="CV35" s="634"/>
      <c r="CW35" s="634"/>
      <c r="CX35" s="634"/>
      <c r="CY35" s="635"/>
      <c r="CZ35" s="624">
        <v>0.1</v>
      </c>
      <c r="DA35" s="636"/>
      <c r="DB35" s="636"/>
      <c r="DC35" s="637"/>
      <c r="DD35" s="627">
        <v>27376</v>
      </c>
      <c r="DE35" s="634"/>
      <c r="DF35" s="634"/>
      <c r="DG35" s="634"/>
      <c r="DH35" s="634"/>
      <c r="DI35" s="634"/>
      <c r="DJ35" s="634"/>
      <c r="DK35" s="635"/>
      <c r="DL35" s="627">
        <v>26223</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1340533</v>
      </c>
      <c r="S36" s="622"/>
      <c r="T36" s="622"/>
      <c r="U36" s="622"/>
      <c r="V36" s="622"/>
      <c r="W36" s="622"/>
      <c r="X36" s="622"/>
      <c r="Y36" s="623"/>
      <c r="Z36" s="659">
        <v>3.2</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4049011</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61210</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4244490</v>
      </c>
      <c r="CS36" s="622"/>
      <c r="CT36" s="622"/>
      <c r="CU36" s="622"/>
      <c r="CV36" s="622"/>
      <c r="CW36" s="622"/>
      <c r="CX36" s="622"/>
      <c r="CY36" s="623"/>
      <c r="CZ36" s="624">
        <v>10.6</v>
      </c>
      <c r="DA36" s="636"/>
      <c r="DB36" s="636"/>
      <c r="DC36" s="637"/>
      <c r="DD36" s="627">
        <v>3561709</v>
      </c>
      <c r="DE36" s="622"/>
      <c r="DF36" s="622"/>
      <c r="DG36" s="622"/>
      <c r="DH36" s="622"/>
      <c r="DI36" s="622"/>
      <c r="DJ36" s="622"/>
      <c r="DK36" s="623"/>
      <c r="DL36" s="627">
        <v>2316980</v>
      </c>
      <c r="DM36" s="622"/>
      <c r="DN36" s="622"/>
      <c r="DO36" s="622"/>
      <c r="DP36" s="622"/>
      <c r="DQ36" s="622"/>
      <c r="DR36" s="622"/>
      <c r="DS36" s="622"/>
      <c r="DT36" s="622"/>
      <c r="DU36" s="622"/>
      <c r="DV36" s="623"/>
      <c r="DW36" s="624">
        <v>14</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488190</v>
      </c>
      <c r="S37" s="622"/>
      <c r="T37" s="622"/>
      <c r="U37" s="622"/>
      <c r="V37" s="622"/>
      <c r="W37" s="622"/>
      <c r="X37" s="622"/>
      <c r="Y37" s="623"/>
      <c r="Z37" s="659">
        <v>1.2</v>
      </c>
      <c r="AA37" s="659"/>
      <c r="AB37" s="659"/>
      <c r="AC37" s="659"/>
      <c r="AD37" s="660">
        <v>40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1223153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-35941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1559462</v>
      </c>
      <c r="CS37" s="634"/>
      <c r="CT37" s="634"/>
      <c r="CU37" s="634"/>
      <c r="CV37" s="634"/>
      <c r="CW37" s="634"/>
      <c r="CX37" s="634"/>
      <c r="CY37" s="635"/>
      <c r="CZ37" s="624">
        <v>3.9</v>
      </c>
      <c r="DA37" s="636"/>
      <c r="DB37" s="636"/>
      <c r="DC37" s="637"/>
      <c r="DD37" s="627">
        <v>1398548</v>
      </c>
      <c r="DE37" s="634"/>
      <c r="DF37" s="634"/>
      <c r="DG37" s="634"/>
      <c r="DH37" s="634"/>
      <c r="DI37" s="634"/>
      <c r="DJ37" s="634"/>
      <c r="DK37" s="635"/>
      <c r="DL37" s="627">
        <v>1050370</v>
      </c>
      <c r="DM37" s="634"/>
      <c r="DN37" s="634"/>
      <c r="DO37" s="634"/>
      <c r="DP37" s="634"/>
      <c r="DQ37" s="634"/>
      <c r="DR37" s="634"/>
      <c r="DS37" s="634"/>
      <c r="DT37" s="634"/>
      <c r="DU37" s="634"/>
      <c r="DV37" s="635"/>
      <c r="DW37" s="624">
        <v>6.3</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5397528</v>
      </c>
      <c r="S38" s="622"/>
      <c r="T38" s="622"/>
      <c r="U38" s="622"/>
      <c r="V38" s="622"/>
      <c r="W38" s="622"/>
      <c r="X38" s="622"/>
      <c r="Y38" s="623"/>
      <c r="Z38" s="659">
        <v>12.9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104232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6963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2713902</v>
      </c>
      <c r="CS38" s="622"/>
      <c r="CT38" s="622"/>
      <c r="CU38" s="622"/>
      <c r="CV38" s="622"/>
      <c r="CW38" s="622"/>
      <c r="CX38" s="622"/>
      <c r="CY38" s="623"/>
      <c r="CZ38" s="624">
        <v>6.8</v>
      </c>
      <c r="DA38" s="636"/>
      <c r="DB38" s="636"/>
      <c r="DC38" s="637"/>
      <c r="DD38" s="627">
        <v>2218587</v>
      </c>
      <c r="DE38" s="622"/>
      <c r="DF38" s="622"/>
      <c r="DG38" s="622"/>
      <c r="DH38" s="622"/>
      <c r="DI38" s="622"/>
      <c r="DJ38" s="622"/>
      <c r="DK38" s="623"/>
      <c r="DL38" s="627">
        <v>1981487</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7284</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11079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3077284</v>
      </c>
      <c r="CS39" s="634"/>
      <c r="CT39" s="634"/>
      <c r="CU39" s="634"/>
      <c r="CV39" s="634"/>
      <c r="CW39" s="634"/>
      <c r="CX39" s="634"/>
      <c r="CY39" s="635"/>
      <c r="CZ39" s="624">
        <v>7.7</v>
      </c>
      <c r="DA39" s="636"/>
      <c r="DB39" s="636"/>
      <c r="DC39" s="637"/>
      <c r="DD39" s="627">
        <v>572604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118369</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440</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114</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128124</v>
      </c>
      <c r="CS40" s="622"/>
      <c r="CT40" s="622"/>
      <c r="CU40" s="622"/>
      <c r="CV40" s="622"/>
      <c r="CW40" s="622"/>
      <c r="CX40" s="622"/>
      <c r="CY40" s="623"/>
      <c r="CZ40" s="624">
        <v>0.3</v>
      </c>
      <c r="DA40" s="636"/>
      <c r="DB40" s="636"/>
      <c r="DC40" s="637"/>
      <c r="DD40" s="627">
        <v>284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41719972</v>
      </c>
      <c r="S41" s="646"/>
      <c r="T41" s="646"/>
      <c r="U41" s="646"/>
      <c r="V41" s="646"/>
      <c r="W41" s="646"/>
      <c r="X41" s="646"/>
      <c r="Y41" s="649"/>
      <c r="Z41" s="650">
        <v>100</v>
      </c>
      <c r="AA41" s="650"/>
      <c r="AB41" s="650"/>
      <c r="AC41" s="650"/>
      <c r="AD41" s="651">
        <v>16428027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591371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2122531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426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9899483</v>
      </c>
      <c r="CS42" s="634"/>
      <c r="CT42" s="634"/>
      <c r="CU42" s="634"/>
      <c r="CV42" s="634"/>
      <c r="CW42" s="634"/>
      <c r="CX42" s="634"/>
      <c r="CY42" s="635"/>
      <c r="CZ42" s="624">
        <v>24.7</v>
      </c>
      <c r="DA42" s="636"/>
      <c r="DB42" s="636"/>
      <c r="DC42" s="637"/>
      <c r="DD42" s="627">
        <v>1076101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160119</v>
      </c>
      <c r="CS43" s="634"/>
      <c r="CT43" s="634"/>
      <c r="CU43" s="634"/>
      <c r="CV43" s="634"/>
      <c r="CW43" s="634"/>
      <c r="CX43" s="634"/>
      <c r="CY43" s="635"/>
      <c r="CZ43" s="624">
        <v>0.4</v>
      </c>
      <c r="DA43" s="636"/>
      <c r="DB43" s="636"/>
      <c r="DC43" s="637"/>
      <c r="DD43" s="627">
        <v>34719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6330756</v>
      </c>
      <c r="CS44" s="622"/>
      <c r="CT44" s="622"/>
      <c r="CU44" s="622"/>
      <c r="CV44" s="622"/>
      <c r="CW44" s="622"/>
      <c r="CX44" s="622"/>
      <c r="CY44" s="623"/>
      <c r="CZ44" s="624">
        <v>15.8</v>
      </c>
      <c r="DA44" s="625"/>
      <c r="DB44" s="625"/>
      <c r="DC44" s="626"/>
      <c r="DD44" s="627">
        <v>514062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1139454</v>
      </c>
      <c r="CS45" s="634"/>
      <c r="CT45" s="634"/>
      <c r="CU45" s="634"/>
      <c r="CV45" s="634"/>
      <c r="CW45" s="634"/>
      <c r="CX45" s="634"/>
      <c r="CY45" s="635"/>
      <c r="CZ45" s="624">
        <v>2.8</v>
      </c>
      <c r="DA45" s="636"/>
      <c r="DB45" s="636"/>
      <c r="DC45" s="637"/>
      <c r="DD45" s="627">
        <v>202009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5021162</v>
      </c>
      <c r="CS46" s="622"/>
      <c r="CT46" s="622"/>
      <c r="CU46" s="622"/>
      <c r="CV46" s="622"/>
      <c r="CW46" s="622"/>
      <c r="CX46" s="622"/>
      <c r="CY46" s="623"/>
      <c r="CZ46" s="624">
        <v>12.5</v>
      </c>
      <c r="DA46" s="625"/>
      <c r="DB46" s="625"/>
      <c r="DC46" s="626"/>
      <c r="DD46" s="627">
        <v>268359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3568727</v>
      </c>
      <c r="CS47" s="634"/>
      <c r="CT47" s="634"/>
      <c r="CU47" s="634"/>
      <c r="CV47" s="634"/>
      <c r="CW47" s="634"/>
      <c r="CX47" s="634"/>
      <c r="CY47" s="635"/>
      <c r="CZ47" s="624">
        <v>8.9</v>
      </c>
      <c r="DA47" s="636"/>
      <c r="DB47" s="636"/>
      <c r="DC47" s="637"/>
      <c r="DD47" s="627">
        <v>562039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40141759</v>
      </c>
      <c r="CS49" s="606"/>
      <c r="CT49" s="606"/>
      <c r="CU49" s="606"/>
      <c r="CV49" s="606"/>
      <c r="CW49" s="606"/>
      <c r="CX49" s="606"/>
      <c r="CY49" s="607"/>
      <c r="CZ49" s="608">
        <v>100</v>
      </c>
      <c r="DA49" s="609"/>
      <c r="DB49" s="609"/>
      <c r="DC49" s="610"/>
      <c r="DD49" s="611">
        <v>20945645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vnBAOCNebHbtVKlkhSuhRa0iwd4T+YF+H0kHKiURYGnMKGqxBocnfe/S3wh3+K3gA3tKhJuPN5vxzV/0YdFoQ==" saltValue="/RFew3DgrOQNa3NEsQLN6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353</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354</v>
      </c>
      <c r="DK2" s="1091"/>
      <c r="DL2" s="1091"/>
      <c r="DM2" s="1091"/>
      <c r="DN2" s="1091"/>
      <c r="DO2" s="1092"/>
      <c r="DP2" s="228"/>
      <c r="DQ2" s="1090" t="s">
        <v>355</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3"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3" t="s">
        <v>372</v>
      </c>
      <c r="DH5" s="1084"/>
      <c r="DI5" s="1084"/>
      <c r="DJ5" s="1084"/>
      <c r="DK5" s="1085"/>
      <c r="DL5" s="1083" t="s">
        <v>373</v>
      </c>
      <c r="DM5" s="1084"/>
      <c r="DN5" s="1084"/>
      <c r="DO5" s="1084"/>
      <c r="DP5" s="1085"/>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375</v>
      </c>
      <c r="C7" s="1047"/>
      <c r="D7" s="1047"/>
      <c r="E7" s="1047"/>
      <c r="F7" s="1047"/>
      <c r="G7" s="1047"/>
      <c r="H7" s="1047"/>
      <c r="I7" s="1047"/>
      <c r="J7" s="1047"/>
      <c r="K7" s="1047"/>
      <c r="L7" s="1047"/>
      <c r="M7" s="1047"/>
      <c r="N7" s="1047"/>
      <c r="O7" s="1047"/>
      <c r="P7" s="1048"/>
      <c r="Q7" s="1101">
        <v>41715</v>
      </c>
      <c r="R7" s="1102"/>
      <c r="S7" s="1102"/>
      <c r="T7" s="1102"/>
      <c r="U7" s="1102"/>
      <c r="V7" s="1102">
        <v>40137</v>
      </c>
      <c r="W7" s="1102"/>
      <c r="X7" s="1102"/>
      <c r="Y7" s="1102"/>
      <c r="Z7" s="1102"/>
      <c r="AA7" s="1102">
        <v>1578</v>
      </c>
      <c r="AB7" s="1102"/>
      <c r="AC7" s="1102"/>
      <c r="AD7" s="1102"/>
      <c r="AE7" s="1103"/>
      <c r="AF7" s="1104">
        <v>1271</v>
      </c>
      <c r="AG7" s="1105"/>
      <c r="AH7" s="1105"/>
      <c r="AI7" s="1105"/>
      <c r="AJ7" s="1106"/>
      <c r="AK7" s="1107" t="s">
        <v>579</v>
      </c>
      <c r="AL7" s="1108"/>
      <c r="AM7" s="1108"/>
      <c r="AN7" s="1108"/>
      <c r="AO7" s="1108"/>
      <c r="AP7" s="1108">
        <v>30093</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560</v>
      </c>
      <c r="BT7" s="1099"/>
      <c r="BU7" s="1099"/>
      <c r="BV7" s="1099"/>
      <c r="BW7" s="1099"/>
      <c r="BX7" s="1099"/>
      <c r="BY7" s="1099"/>
      <c r="BZ7" s="1099"/>
      <c r="CA7" s="1099"/>
      <c r="CB7" s="1099"/>
      <c r="CC7" s="1099"/>
      <c r="CD7" s="1099"/>
      <c r="CE7" s="1099"/>
      <c r="CF7" s="1099"/>
      <c r="CG7" s="1111"/>
      <c r="CH7" s="1095">
        <v>-28</v>
      </c>
      <c r="CI7" s="1096"/>
      <c r="CJ7" s="1096"/>
      <c r="CK7" s="1096"/>
      <c r="CL7" s="1097"/>
      <c r="CM7" s="1095">
        <v>160</v>
      </c>
      <c r="CN7" s="1096"/>
      <c r="CO7" s="1096"/>
      <c r="CP7" s="1096"/>
      <c r="CQ7" s="1097"/>
      <c r="CR7" s="1095">
        <v>63</v>
      </c>
      <c r="CS7" s="1096"/>
      <c r="CT7" s="1096"/>
      <c r="CU7" s="1096"/>
      <c r="CV7" s="1097"/>
      <c r="CW7" s="1095">
        <v>39</v>
      </c>
      <c r="CX7" s="1096"/>
      <c r="CY7" s="1096"/>
      <c r="CZ7" s="1096"/>
      <c r="DA7" s="1097"/>
      <c r="DB7" s="1095">
        <v>104</v>
      </c>
      <c r="DC7" s="1096"/>
      <c r="DD7" s="1096"/>
      <c r="DE7" s="1096"/>
      <c r="DF7" s="1097"/>
      <c r="DG7" s="1095" t="s">
        <v>579</v>
      </c>
      <c r="DH7" s="1096"/>
      <c r="DI7" s="1096"/>
      <c r="DJ7" s="1096"/>
      <c r="DK7" s="1097"/>
      <c r="DL7" s="1095" t="s">
        <v>579</v>
      </c>
      <c r="DM7" s="1096"/>
      <c r="DN7" s="1096"/>
      <c r="DO7" s="1096"/>
      <c r="DP7" s="1097"/>
      <c r="DQ7" s="1095" t="s">
        <v>579</v>
      </c>
      <c r="DR7" s="1096"/>
      <c r="DS7" s="1096"/>
      <c r="DT7" s="1096"/>
      <c r="DU7" s="1097"/>
      <c r="DV7" s="1098"/>
      <c r="DW7" s="1099"/>
      <c r="DX7" s="1099"/>
      <c r="DY7" s="1099"/>
      <c r="DZ7" s="1100"/>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5</v>
      </c>
      <c r="R8" s="1039"/>
      <c r="S8" s="1039"/>
      <c r="T8" s="1039"/>
      <c r="U8" s="1039"/>
      <c r="V8" s="1039">
        <v>5</v>
      </c>
      <c r="W8" s="1039"/>
      <c r="X8" s="1039"/>
      <c r="Y8" s="1039"/>
      <c r="Z8" s="1039"/>
      <c r="AA8" s="1039" t="s">
        <v>550</v>
      </c>
      <c r="AB8" s="1039"/>
      <c r="AC8" s="1039"/>
      <c r="AD8" s="1039"/>
      <c r="AE8" s="1040"/>
      <c r="AF8" s="1035" t="s">
        <v>122</v>
      </c>
      <c r="AG8" s="1036"/>
      <c r="AH8" s="1036"/>
      <c r="AI8" s="1036"/>
      <c r="AJ8" s="1037"/>
      <c r="AK8" s="1079" t="s">
        <v>550</v>
      </c>
      <c r="AL8" s="1080"/>
      <c r="AM8" s="1080"/>
      <c r="AN8" s="1080"/>
      <c r="AO8" s="1080"/>
      <c r="AP8" s="1080" t="s">
        <v>550</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-5</v>
      </c>
      <c r="CI8" s="990"/>
      <c r="CJ8" s="990"/>
      <c r="CK8" s="990"/>
      <c r="CL8" s="991"/>
      <c r="CM8" s="989">
        <v>2052</v>
      </c>
      <c r="CN8" s="990"/>
      <c r="CO8" s="990"/>
      <c r="CP8" s="990"/>
      <c r="CQ8" s="991"/>
      <c r="CR8" s="989">
        <v>1006</v>
      </c>
      <c r="CS8" s="990"/>
      <c r="CT8" s="990"/>
      <c r="CU8" s="990"/>
      <c r="CV8" s="991"/>
      <c r="CW8" s="989" t="s">
        <v>566</v>
      </c>
      <c r="CX8" s="990"/>
      <c r="CY8" s="990"/>
      <c r="CZ8" s="990"/>
      <c r="DA8" s="991"/>
      <c r="DB8" s="989" t="s">
        <v>566</v>
      </c>
      <c r="DC8" s="990"/>
      <c r="DD8" s="990"/>
      <c r="DE8" s="990"/>
      <c r="DF8" s="991"/>
      <c r="DG8" s="989" t="s">
        <v>579</v>
      </c>
      <c r="DH8" s="990"/>
      <c r="DI8" s="990"/>
      <c r="DJ8" s="990"/>
      <c r="DK8" s="991"/>
      <c r="DL8" s="989" t="s">
        <v>550</v>
      </c>
      <c r="DM8" s="990"/>
      <c r="DN8" s="990"/>
      <c r="DO8" s="990"/>
      <c r="DP8" s="991"/>
      <c r="DQ8" s="989" t="s">
        <v>579</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20</v>
      </c>
      <c r="CI9" s="990"/>
      <c r="CJ9" s="990"/>
      <c r="CK9" s="990"/>
      <c r="CL9" s="991"/>
      <c r="CM9" s="989">
        <v>156</v>
      </c>
      <c r="CN9" s="990"/>
      <c r="CO9" s="990"/>
      <c r="CP9" s="990"/>
      <c r="CQ9" s="991"/>
      <c r="CR9" s="989">
        <v>20</v>
      </c>
      <c r="CS9" s="990"/>
      <c r="CT9" s="990"/>
      <c r="CU9" s="990"/>
      <c r="CV9" s="991"/>
      <c r="CW9" s="989" t="s">
        <v>566</v>
      </c>
      <c r="CX9" s="990"/>
      <c r="CY9" s="990"/>
      <c r="CZ9" s="990"/>
      <c r="DA9" s="991"/>
      <c r="DB9" s="989" t="s">
        <v>566</v>
      </c>
      <c r="DC9" s="990"/>
      <c r="DD9" s="990"/>
      <c r="DE9" s="990"/>
      <c r="DF9" s="991"/>
      <c r="DG9" s="989" t="s">
        <v>579</v>
      </c>
      <c r="DH9" s="990"/>
      <c r="DI9" s="990"/>
      <c r="DJ9" s="990"/>
      <c r="DK9" s="991"/>
      <c r="DL9" s="989" t="s">
        <v>550</v>
      </c>
      <c r="DM9" s="990"/>
      <c r="DN9" s="990"/>
      <c r="DO9" s="990"/>
      <c r="DP9" s="991"/>
      <c r="DQ9" s="989" t="s">
        <v>579</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t="s">
        <v>563</v>
      </c>
      <c r="BT10" s="993"/>
      <c r="BU10" s="993"/>
      <c r="BV10" s="993"/>
      <c r="BW10" s="993"/>
      <c r="BX10" s="993"/>
      <c r="BY10" s="993"/>
      <c r="BZ10" s="993"/>
      <c r="CA10" s="993"/>
      <c r="CB10" s="993"/>
      <c r="CC10" s="993"/>
      <c r="CD10" s="993"/>
      <c r="CE10" s="993"/>
      <c r="CF10" s="993"/>
      <c r="CG10" s="1014"/>
      <c r="CH10" s="989">
        <v>13</v>
      </c>
      <c r="CI10" s="990"/>
      <c r="CJ10" s="990"/>
      <c r="CK10" s="990"/>
      <c r="CL10" s="991"/>
      <c r="CM10" s="989">
        <v>129</v>
      </c>
      <c r="CN10" s="990"/>
      <c r="CO10" s="990"/>
      <c r="CP10" s="990"/>
      <c r="CQ10" s="991"/>
      <c r="CR10" s="989">
        <v>25</v>
      </c>
      <c r="CS10" s="990"/>
      <c r="CT10" s="990"/>
      <c r="CU10" s="990"/>
      <c r="CV10" s="991"/>
      <c r="CW10" s="989" t="s">
        <v>566</v>
      </c>
      <c r="CX10" s="990"/>
      <c r="CY10" s="990"/>
      <c r="CZ10" s="990"/>
      <c r="DA10" s="991"/>
      <c r="DB10" s="989" t="s">
        <v>566</v>
      </c>
      <c r="DC10" s="990"/>
      <c r="DD10" s="990"/>
      <c r="DE10" s="990"/>
      <c r="DF10" s="991"/>
      <c r="DG10" s="989" t="s">
        <v>579</v>
      </c>
      <c r="DH10" s="990"/>
      <c r="DI10" s="990"/>
      <c r="DJ10" s="990"/>
      <c r="DK10" s="991"/>
      <c r="DL10" s="989" t="s">
        <v>550</v>
      </c>
      <c r="DM10" s="990"/>
      <c r="DN10" s="990"/>
      <c r="DO10" s="990"/>
      <c r="DP10" s="991"/>
      <c r="DQ10" s="989" t="s">
        <v>579</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6">
        <v>41720</v>
      </c>
      <c r="R23" s="1060"/>
      <c r="S23" s="1060"/>
      <c r="T23" s="1060"/>
      <c r="U23" s="1060"/>
      <c r="V23" s="1060">
        <v>40142</v>
      </c>
      <c r="W23" s="1060"/>
      <c r="X23" s="1060"/>
      <c r="Y23" s="1060"/>
      <c r="Z23" s="1060"/>
      <c r="AA23" s="1060">
        <v>1578</v>
      </c>
      <c r="AB23" s="1060"/>
      <c r="AC23" s="1060"/>
      <c r="AD23" s="1060"/>
      <c r="AE23" s="1067"/>
      <c r="AF23" s="1068">
        <v>1271</v>
      </c>
      <c r="AG23" s="1060"/>
      <c r="AH23" s="1060"/>
      <c r="AI23" s="1060"/>
      <c r="AJ23" s="1069"/>
      <c r="AK23" s="1070"/>
      <c r="AL23" s="1071"/>
      <c r="AM23" s="1071"/>
      <c r="AN23" s="1071"/>
      <c r="AO23" s="1071"/>
      <c r="AP23" s="1060">
        <v>30093</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380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381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4" t="s">
        <v>385</v>
      </c>
      <c r="AG26" s="1008"/>
      <c r="AH26" s="1008"/>
      <c r="AI26" s="1008"/>
      <c r="AJ26" s="1055"/>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390</v>
      </c>
      <c r="C28" s="1047"/>
      <c r="D28" s="1047"/>
      <c r="E28" s="1047"/>
      <c r="F28" s="1047"/>
      <c r="G28" s="1047"/>
      <c r="H28" s="1047"/>
      <c r="I28" s="1047"/>
      <c r="J28" s="1047"/>
      <c r="K28" s="1047"/>
      <c r="L28" s="1047"/>
      <c r="M28" s="1047"/>
      <c r="N28" s="1047"/>
      <c r="O28" s="1047"/>
      <c r="P28" s="1048"/>
      <c r="Q28" s="1049">
        <v>6815</v>
      </c>
      <c r="R28" s="1050"/>
      <c r="S28" s="1050"/>
      <c r="T28" s="1050"/>
      <c r="U28" s="1050"/>
      <c r="V28" s="1050">
        <v>6754</v>
      </c>
      <c r="W28" s="1050"/>
      <c r="X28" s="1050"/>
      <c r="Y28" s="1050"/>
      <c r="Z28" s="1050"/>
      <c r="AA28" s="1050">
        <v>61</v>
      </c>
      <c r="AB28" s="1050"/>
      <c r="AC28" s="1050"/>
      <c r="AD28" s="1050"/>
      <c r="AE28" s="1051"/>
      <c r="AF28" s="1052">
        <v>61</v>
      </c>
      <c r="AG28" s="1050"/>
      <c r="AH28" s="1050"/>
      <c r="AI28" s="1050"/>
      <c r="AJ28" s="1053"/>
      <c r="AK28" s="1042">
        <v>586</v>
      </c>
      <c r="AL28" s="1043"/>
      <c r="AM28" s="1043"/>
      <c r="AN28" s="1043"/>
      <c r="AO28" s="1043"/>
      <c r="AP28" s="1043" t="s">
        <v>550</v>
      </c>
      <c r="AQ28" s="1043"/>
      <c r="AR28" s="1043"/>
      <c r="AS28" s="1043"/>
      <c r="AT28" s="1043"/>
      <c r="AU28" s="1043" t="s">
        <v>550</v>
      </c>
      <c r="AV28" s="1043"/>
      <c r="AW28" s="1043"/>
      <c r="AX28" s="1043"/>
      <c r="AY28" s="1043"/>
      <c r="AZ28" s="1043" t="s">
        <v>550</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280</v>
      </c>
      <c r="R29" s="1039"/>
      <c r="S29" s="1039"/>
      <c r="T29" s="1039"/>
      <c r="U29" s="1039"/>
      <c r="V29" s="1039">
        <v>273</v>
      </c>
      <c r="W29" s="1039"/>
      <c r="X29" s="1039"/>
      <c r="Y29" s="1039"/>
      <c r="Z29" s="1039"/>
      <c r="AA29" s="1039">
        <v>7</v>
      </c>
      <c r="AB29" s="1039"/>
      <c r="AC29" s="1039"/>
      <c r="AD29" s="1039"/>
      <c r="AE29" s="1040"/>
      <c r="AF29" s="1035">
        <v>2</v>
      </c>
      <c r="AG29" s="1036"/>
      <c r="AH29" s="1036"/>
      <c r="AI29" s="1036"/>
      <c r="AJ29" s="1037"/>
      <c r="AK29" s="980">
        <v>6</v>
      </c>
      <c r="AL29" s="971"/>
      <c r="AM29" s="971"/>
      <c r="AN29" s="971"/>
      <c r="AO29" s="971"/>
      <c r="AP29" s="971" t="s">
        <v>550</v>
      </c>
      <c r="AQ29" s="971"/>
      <c r="AR29" s="971"/>
      <c r="AS29" s="971"/>
      <c r="AT29" s="971"/>
      <c r="AU29" s="971" t="s">
        <v>550</v>
      </c>
      <c r="AV29" s="971"/>
      <c r="AW29" s="971"/>
      <c r="AX29" s="971"/>
      <c r="AY29" s="971"/>
      <c r="AZ29" s="971" t="s">
        <v>550</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1044</v>
      </c>
      <c r="R30" s="1039"/>
      <c r="S30" s="1039"/>
      <c r="T30" s="1039"/>
      <c r="U30" s="1039"/>
      <c r="V30" s="1039">
        <v>1012</v>
      </c>
      <c r="W30" s="1039"/>
      <c r="X30" s="1039"/>
      <c r="Y30" s="1039"/>
      <c r="Z30" s="1039"/>
      <c r="AA30" s="1039">
        <v>32</v>
      </c>
      <c r="AB30" s="1039"/>
      <c r="AC30" s="1039"/>
      <c r="AD30" s="1039"/>
      <c r="AE30" s="1040"/>
      <c r="AF30" s="1035">
        <v>32</v>
      </c>
      <c r="AG30" s="1036"/>
      <c r="AH30" s="1036"/>
      <c r="AI30" s="1036"/>
      <c r="AJ30" s="1037"/>
      <c r="AK30" s="980">
        <v>278</v>
      </c>
      <c r="AL30" s="971"/>
      <c r="AM30" s="971"/>
      <c r="AN30" s="971"/>
      <c r="AO30" s="971"/>
      <c r="AP30" s="971" t="s">
        <v>550</v>
      </c>
      <c r="AQ30" s="971"/>
      <c r="AR30" s="971"/>
      <c r="AS30" s="971"/>
      <c r="AT30" s="971"/>
      <c r="AU30" s="971" t="s">
        <v>550</v>
      </c>
      <c r="AV30" s="971"/>
      <c r="AW30" s="971"/>
      <c r="AX30" s="971"/>
      <c r="AY30" s="971"/>
      <c r="AZ30" s="971" t="s">
        <v>550</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6069</v>
      </c>
      <c r="R31" s="1039"/>
      <c r="S31" s="1039"/>
      <c r="T31" s="1039"/>
      <c r="U31" s="1039"/>
      <c r="V31" s="1039">
        <v>5879</v>
      </c>
      <c r="W31" s="1039"/>
      <c r="X31" s="1039"/>
      <c r="Y31" s="1039"/>
      <c r="Z31" s="1039"/>
      <c r="AA31" s="1039">
        <v>190</v>
      </c>
      <c r="AB31" s="1039"/>
      <c r="AC31" s="1039"/>
      <c r="AD31" s="1039"/>
      <c r="AE31" s="1040"/>
      <c r="AF31" s="1035">
        <v>190</v>
      </c>
      <c r="AG31" s="1036"/>
      <c r="AH31" s="1036"/>
      <c r="AI31" s="1036"/>
      <c r="AJ31" s="1037"/>
      <c r="AK31" s="980">
        <v>934</v>
      </c>
      <c r="AL31" s="971"/>
      <c r="AM31" s="971"/>
      <c r="AN31" s="971"/>
      <c r="AO31" s="971"/>
      <c r="AP31" s="971" t="s">
        <v>550</v>
      </c>
      <c r="AQ31" s="971"/>
      <c r="AR31" s="971"/>
      <c r="AS31" s="971"/>
      <c r="AT31" s="971"/>
      <c r="AU31" s="971" t="s">
        <v>550</v>
      </c>
      <c r="AV31" s="971"/>
      <c r="AW31" s="971"/>
      <c r="AX31" s="971"/>
      <c r="AY31" s="971"/>
      <c r="AZ31" s="971" t="s">
        <v>550</v>
      </c>
      <c r="BA31" s="971"/>
      <c r="BB31" s="971"/>
      <c r="BC31" s="971"/>
      <c r="BD31" s="97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702</v>
      </c>
      <c r="R32" s="1039"/>
      <c r="S32" s="1039"/>
      <c r="T32" s="1039"/>
      <c r="U32" s="1039"/>
      <c r="V32" s="1039">
        <v>803</v>
      </c>
      <c r="W32" s="1039"/>
      <c r="X32" s="1039"/>
      <c r="Y32" s="1039"/>
      <c r="Z32" s="1039"/>
      <c r="AA32" s="1039">
        <v>-101</v>
      </c>
      <c r="AB32" s="1039"/>
      <c r="AC32" s="1039"/>
      <c r="AD32" s="1039"/>
      <c r="AE32" s="1040"/>
      <c r="AF32" s="1035">
        <v>835</v>
      </c>
      <c r="AG32" s="1036"/>
      <c r="AH32" s="1036"/>
      <c r="AI32" s="1036"/>
      <c r="AJ32" s="1037"/>
      <c r="AK32" s="980">
        <v>87</v>
      </c>
      <c r="AL32" s="971"/>
      <c r="AM32" s="971"/>
      <c r="AN32" s="971"/>
      <c r="AO32" s="971"/>
      <c r="AP32" s="971">
        <v>1375</v>
      </c>
      <c r="AQ32" s="971"/>
      <c r="AR32" s="971"/>
      <c r="AS32" s="971"/>
      <c r="AT32" s="971"/>
      <c r="AU32" s="971">
        <v>674</v>
      </c>
      <c r="AV32" s="971"/>
      <c r="AW32" s="971"/>
      <c r="AX32" s="971"/>
      <c r="AY32" s="971"/>
      <c r="AZ32" s="1041" t="s">
        <v>582</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162</v>
      </c>
      <c r="R33" s="1039"/>
      <c r="S33" s="1039"/>
      <c r="T33" s="1039"/>
      <c r="U33" s="1039"/>
      <c r="V33" s="1039">
        <v>187</v>
      </c>
      <c r="W33" s="1039"/>
      <c r="X33" s="1039"/>
      <c r="Y33" s="1039"/>
      <c r="Z33" s="1039"/>
      <c r="AA33" s="1039">
        <v>-25</v>
      </c>
      <c r="AB33" s="1039"/>
      <c r="AC33" s="1039"/>
      <c r="AD33" s="1039"/>
      <c r="AE33" s="1040"/>
      <c r="AF33" s="1035">
        <v>238</v>
      </c>
      <c r="AG33" s="1036"/>
      <c r="AH33" s="1036"/>
      <c r="AI33" s="1036"/>
      <c r="AJ33" s="1037"/>
      <c r="AK33" s="980">
        <v>0</v>
      </c>
      <c r="AL33" s="971"/>
      <c r="AM33" s="971"/>
      <c r="AN33" s="971"/>
      <c r="AO33" s="971"/>
      <c r="AP33" s="971">
        <v>624</v>
      </c>
      <c r="AQ33" s="971"/>
      <c r="AR33" s="971"/>
      <c r="AS33" s="971"/>
      <c r="AT33" s="971"/>
      <c r="AU33" s="971" t="s">
        <v>550</v>
      </c>
      <c r="AV33" s="971"/>
      <c r="AW33" s="971"/>
      <c r="AX33" s="971"/>
      <c r="AY33" s="971"/>
      <c r="AZ33" s="1041" t="s">
        <v>580</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2274</v>
      </c>
      <c r="R34" s="1039"/>
      <c r="S34" s="1039"/>
      <c r="T34" s="1039"/>
      <c r="U34" s="1039"/>
      <c r="V34" s="1039">
        <v>2052</v>
      </c>
      <c r="W34" s="1039"/>
      <c r="X34" s="1039"/>
      <c r="Y34" s="1039"/>
      <c r="Z34" s="1039"/>
      <c r="AA34" s="1039">
        <v>222</v>
      </c>
      <c r="AB34" s="1039"/>
      <c r="AC34" s="1039"/>
      <c r="AD34" s="1039"/>
      <c r="AE34" s="1040"/>
      <c r="AF34" s="1035">
        <v>373</v>
      </c>
      <c r="AG34" s="1036"/>
      <c r="AH34" s="1036"/>
      <c r="AI34" s="1036"/>
      <c r="AJ34" s="1037"/>
      <c r="AK34" s="980">
        <v>1223</v>
      </c>
      <c r="AL34" s="971"/>
      <c r="AM34" s="971"/>
      <c r="AN34" s="971"/>
      <c r="AO34" s="971"/>
      <c r="AP34" s="971">
        <v>13916</v>
      </c>
      <c r="AQ34" s="971"/>
      <c r="AR34" s="971"/>
      <c r="AS34" s="971"/>
      <c r="AT34" s="971"/>
      <c r="AU34" s="971">
        <v>10952</v>
      </c>
      <c r="AV34" s="971"/>
      <c r="AW34" s="971"/>
      <c r="AX34" s="971"/>
      <c r="AY34" s="971"/>
      <c r="AZ34" s="1041" t="s">
        <v>580</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5</v>
      </c>
      <c r="R35" s="1039"/>
      <c r="S35" s="1039"/>
      <c r="T35" s="1039"/>
      <c r="U35" s="1039"/>
      <c r="V35" s="1039">
        <v>5</v>
      </c>
      <c r="W35" s="1039"/>
      <c r="X35" s="1039"/>
      <c r="Y35" s="1039"/>
      <c r="Z35" s="1039"/>
      <c r="AA35" s="1039">
        <v>0</v>
      </c>
      <c r="AB35" s="1039"/>
      <c r="AC35" s="1039"/>
      <c r="AD35" s="1039"/>
      <c r="AE35" s="1040"/>
      <c r="AF35" s="1035">
        <v>0</v>
      </c>
      <c r="AG35" s="1036"/>
      <c r="AH35" s="1036"/>
      <c r="AI35" s="1036"/>
      <c r="AJ35" s="1037"/>
      <c r="AK35" s="980">
        <v>7</v>
      </c>
      <c r="AL35" s="971"/>
      <c r="AM35" s="971"/>
      <c r="AN35" s="971"/>
      <c r="AO35" s="971"/>
      <c r="AP35" s="971" t="s">
        <v>550</v>
      </c>
      <c r="AQ35" s="971"/>
      <c r="AR35" s="971"/>
      <c r="AS35" s="971"/>
      <c r="AT35" s="971"/>
      <c r="AU35" s="971" t="s">
        <v>550</v>
      </c>
      <c r="AV35" s="971"/>
      <c r="AW35" s="971"/>
      <c r="AX35" s="971"/>
      <c r="AY35" s="971"/>
      <c r="AZ35" s="1041" t="s">
        <v>580</v>
      </c>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1732</v>
      </c>
      <c r="AG63" s="959"/>
      <c r="AH63" s="959"/>
      <c r="AI63" s="959"/>
      <c r="AJ63" s="1022"/>
      <c r="AK63" s="1023"/>
      <c r="AL63" s="963"/>
      <c r="AM63" s="963"/>
      <c r="AN63" s="963"/>
      <c r="AO63" s="963"/>
      <c r="AP63" s="959">
        <v>15915</v>
      </c>
      <c r="AQ63" s="959"/>
      <c r="AR63" s="959"/>
      <c r="AS63" s="959"/>
      <c r="AT63" s="959"/>
      <c r="AU63" s="959">
        <v>11626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317</v>
      </c>
      <c r="R68" s="982"/>
      <c r="S68" s="982"/>
      <c r="T68" s="982"/>
      <c r="U68" s="982"/>
      <c r="V68" s="982">
        <v>307</v>
      </c>
      <c r="W68" s="982"/>
      <c r="X68" s="982"/>
      <c r="Y68" s="982"/>
      <c r="Z68" s="982"/>
      <c r="AA68" s="982">
        <v>10</v>
      </c>
      <c r="AB68" s="982"/>
      <c r="AC68" s="982"/>
      <c r="AD68" s="982"/>
      <c r="AE68" s="982"/>
      <c r="AF68" s="982">
        <v>10</v>
      </c>
      <c r="AG68" s="982"/>
      <c r="AH68" s="982"/>
      <c r="AI68" s="982"/>
      <c r="AJ68" s="982"/>
      <c r="AK68" s="982" t="s">
        <v>573</v>
      </c>
      <c r="AL68" s="982"/>
      <c r="AM68" s="982"/>
      <c r="AN68" s="982"/>
      <c r="AO68" s="982"/>
      <c r="AP68" s="982">
        <v>7</v>
      </c>
      <c r="AQ68" s="982"/>
      <c r="AR68" s="982"/>
      <c r="AS68" s="982"/>
      <c r="AT68" s="982"/>
      <c r="AU68" s="982">
        <v>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91</v>
      </c>
      <c r="R69" s="971"/>
      <c r="S69" s="971"/>
      <c r="T69" s="971"/>
      <c r="U69" s="971"/>
      <c r="V69" s="971">
        <v>89</v>
      </c>
      <c r="W69" s="971"/>
      <c r="X69" s="971"/>
      <c r="Y69" s="971"/>
      <c r="Z69" s="971"/>
      <c r="AA69" s="971">
        <v>2</v>
      </c>
      <c r="AB69" s="971"/>
      <c r="AC69" s="971"/>
      <c r="AD69" s="971"/>
      <c r="AE69" s="971"/>
      <c r="AF69" s="971">
        <v>2</v>
      </c>
      <c r="AG69" s="971"/>
      <c r="AH69" s="971"/>
      <c r="AI69" s="971"/>
      <c r="AJ69" s="971"/>
      <c r="AK69" s="971" t="s">
        <v>573</v>
      </c>
      <c r="AL69" s="971"/>
      <c r="AM69" s="971"/>
      <c r="AN69" s="971"/>
      <c r="AO69" s="971"/>
      <c r="AP69" s="971" t="s">
        <v>566</v>
      </c>
      <c r="AQ69" s="971"/>
      <c r="AR69" s="971"/>
      <c r="AS69" s="971"/>
      <c r="AT69" s="971"/>
      <c r="AU69" s="971" t="s">
        <v>566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564</v>
      </c>
      <c r="C70" s="975"/>
      <c r="D70" s="975"/>
      <c r="E70" s="975"/>
      <c r="F70" s="975"/>
      <c r="G70" s="975"/>
      <c r="H70" s="975"/>
      <c r="I70" s="975"/>
      <c r="J70" s="975"/>
      <c r="K70" s="975"/>
      <c r="L70" s="975"/>
      <c r="M70" s="975"/>
      <c r="N70" s="975"/>
      <c r="O70" s="975"/>
      <c r="P70" s="976"/>
      <c r="Q70" s="977">
        <v>7658</v>
      </c>
      <c r="R70" s="971"/>
      <c r="S70" s="971"/>
      <c r="T70" s="971"/>
      <c r="U70" s="971"/>
      <c r="V70" s="971">
        <v>7653</v>
      </c>
      <c r="W70" s="971"/>
      <c r="X70" s="971"/>
      <c r="Y70" s="971"/>
      <c r="Z70" s="971"/>
      <c r="AA70" s="971">
        <v>5</v>
      </c>
      <c r="AB70" s="971"/>
      <c r="AC70" s="971"/>
      <c r="AD70" s="971"/>
      <c r="AE70" s="971"/>
      <c r="AF70" s="971">
        <v>5</v>
      </c>
      <c r="AG70" s="971"/>
      <c r="AH70" s="971"/>
      <c r="AI70" s="971"/>
      <c r="AJ70" s="971"/>
      <c r="AK70" s="971" t="s">
        <v>573</v>
      </c>
      <c r="AL70" s="971"/>
      <c r="AM70" s="971"/>
      <c r="AN70" s="971"/>
      <c r="AO70" s="971"/>
      <c r="AP70" s="971" t="s">
        <v>566</v>
      </c>
      <c r="AQ70" s="971"/>
      <c r="AR70" s="971"/>
      <c r="AS70" s="971"/>
      <c r="AT70" s="971"/>
      <c r="AU70" s="971" t="s">
        <v>566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565</v>
      </c>
      <c r="C71" s="975"/>
      <c r="D71" s="975"/>
      <c r="E71" s="975"/>
      <c r="F71" s="975"/>
      <c r="G71" s="975"/>
      <c r="H71" s="975"/>
      <c r="I71" s="975"/>
      <c r="J71" s="975"/>
      <c r="K71" s="975"/>
      <c r="L71" s="975"/>
      <c r="M71" s="975"/>
      <c r="N71" s="975"/>
      <c r="O71" s="975"/>
      <c r="P71" s="976"/>
      <c r="Q71" s="977">
        <v>96</v>
      </c>
      <c r="R71" s="971"/>
      <c r="S71" s="971"/>
      <c r="T71" s="971"/>
      <c r="U71" s="971"/>
      <c r="V71" s="971">
        <v>96</v>
      </c>
      <c r="W71" s="971"/>
      <c r="X71" s="971"/>
      <c r="Y71" s="971"/>
      <c r="Z71" s="971"/>
      <c r="AA71" s="971" t="s">
        <v>572</v>
      </c>
      <c r="AB71" s="971"/>
      <c r="AC71" s="971"/>
      <c r="AD71" s="971"/>
      <c r="AE71" s="971"/>
      <c r="AF71" s="971" t="s">
        <v>583</v>
      </c>
      <c r="AG71" s="971"/>
      <c r="AH71" s="971"/>
      <c r="AI71" s="971"/>
      <c r="AJ71" s="971"/>
      <c r="AK71" s="971" t="s">
        <v>573</v>
      </c>
      <c r="AL71" s="971"/>
      <c r="AM71" s="971"/>
      <c r="AN71" s="971"/>
      <c r="AO71" s="971"/>
      <c r="AP71" s="971" t="s">
        <v>566</v>
      </c>
      <c r="AQ71" s="971"/>
      <c r="AR71" s="971"/>
      <c r="AS71" s="971"/>
      <c r="AT71" s="971"/>
      <c r="AU71" s="971" t="s">
        <v>566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4634</v>
      </c>
      <c r="R72" s="971"/>
      <c r="S72" s="971"/>
      <c r="T72" s="971"/>
      <c r="U72" s="971"/>
      <c r="V72" s="971">
        <v>3949</v>
      </c>
      <c r="W72" s="971"/>
      <c r="X72" s="971"/>
      <c r="Y72" s="971"/>
      <c r="Z72" s="971"/>
      <c r="AA72" s="971">
        <v>685</v>
      </c>
      <c r="AB72" s="971"/>
      <c r="AC72" s="971"/>
      <c r="AD72" s="971"/>
      <c r="AE72" s="971"/>
      <c r="AF72" s="971">
        <v>2102</v>
      </c>
      <c r="AG72" s="971"/>
      <c r="AH72" s="971"/>
      <c r="AI72" s="971"/>
      <c r="AJ72" s="971"/>
      <c r="AK72" s="971">
        <v>420</v>
      </c>
      <c r="AL72" s="971"/>
      <c r="AM72" s="971"/>
      <c r="AN72" s="971"/>
      <c r="AO72" s="971"/>
      <c r="AP72" s="971" t="s">
        <v>566</v>
      </c>
      <c r="AQ72" s="971"/>
      <c r="AR72" s="971"/>
      <c r="AS72" s="971"/>
      <c r="AT72" s="971"/>
      <c r="AU72" s="971" t="s">
        <v>566</v>
      </c>
      <c r="AV72" s="971"/>
      <c r="AW72" s="971"/>
      <c r="AX72" s="971"/>
      <c r="AY72" s="971"/>
      <c r="AZ72" s="972" t="s">
        <v>578</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158</v>
      </c>
      <c r="R73" s="971"/>
      <c r="S73" s="971"/>
      <c r="T73" s="971"/>
      <c r="U73" s="971"/>
      <c r="V73" s="971">
        <v>153</v>
      </c>
      <c r="W73" s="971"/>
      <c r="X73" s="971"/>
      <c r="Y73" s="971"/>
      <c r="Z73" s="971"/>
      <c r="AA73" s="971">
        <v>5</v>
      </c>
      <c r="AB73" s="971"/>
      <c r="AC73" s="971"/>
      <c r="AD73" s="971"/>
      <c r="AE73" s="971"/>
      <c r="AF73" s="971">
        <v>5</v>
      </c>
      <c r="AG73" s="971"/>
      <c r="AH73" s="971"/>
      <c r="AI73" s="971"/>
      <c r="AJ73" s="971"/>
      <c r="AK73" s="971">
        <v>1</v>
      </c>
      <c r="AL73" s="971"/>
      <c r="AM73" s="971"/>
      <c r="AN73" s="971"/>
      <c r="AO73" s="971"/>
      <c r="AP73" s="971" t="s">
        <v>566</v>
      </c>
      <c r="AQ73" s="971"/>
      <c r="AR73" s="971"/>
      <c r="AS73" s="971"/>
      <c r="AT73" s="971"/>
      <c r="AU73" s="971" t="s">
        <v>566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1257</v>
      </c>
      <c r="R74" s="971"/>
      <c r="S74" s="971"/>
      <c r="T74" s="971"/>
      <c r="U74" s="971"/>
      <c r="V74" s="971">
        <v>1228</v>
      </c>
      <c r="W74" s="971"/>
      <c r="X74" s="971"/>
      <c r="Y74" s="971"/>
      <c r="Z74" s="971"/>
      <c r="AA74" s="971">
        <v>30</v>
      </c>
      <c r="AB74" s="971"/>
      <c r="AC74" s="971"/>
      <c r="AD74" s="971"/>
      <c r="AE74" s="971"/>
      <c r="AF74" s="971">
        <v>30</v>
      </c>
      <c r="AG74" s="971"/>
      <c r="AH74" s="971"/>
      <c r="AI74" s="971"/>
      <c r="AJ74" s="971"/>
      <c r="AK74" s="971" t="s">
        <v>574</v>
      </c>
      <c r="AL74" s="971"/>
      <c r="AM74" s="971"/>
      <c r="AN74" s="971"/>
      <c r="AO74" s="971"/>
      <c r="AP74" s="971">
        <v>450</v>
      </c>
      <c r="AQ74" s="971"/>
      <c r="AR74" s="971"/>
      <c r="AS74" s="971"/>
      <c r="AT74" s="971"/>
      <c r="AU74" s="971">
        <v>257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81">
        <v>2433</v>
      </c>
      <c r="R75" s="979"/>
      <c r="S75" s="979"/>
      <c r="T75" s="979"/>
      <c r="U75" s="980"/>
      <c r="V75" s="978">
        <v>2277</v>
      </c>
      <c r="W75" s="979"/>
      <c r="X75" s="979"/>
      <c r="Y75" s="979"/>
      <c r="Z75" s="980"/>
      <c r="AA75" s="978">
        <v>156</v>
      </c>
      <c r="AB75" s="979"/>
      <c r="AC75" s="979"/>
      <c r="AD75" s="979"/>
      <c r="AE75" s="980"/>
      <c r="AF75" s="978">
        <v>144</v>
      </c>
      <c r="AG75" s="979"/>
      <c r="AH75" s="979"/>
      <c r="AI75" s="979"/>
      <c r="AJ75" s="980"/>
      <c r="AK75" s="978">
        <v>188</v>
      </c>
      <c r="AL75" s="979"/>
      <c r="AM75" s="979"/>
      <c r="AN75" s="979"/>
      <c r="AO75" s="980"/>
      <c r="AP75" s="978">
        <v>1007</v>
      </c>
      <c r="AQ75" s="979"/>
      <c r="AR75" s="979"/>
      <c r="AS75" s="979"/>
      <c r="AT75" s="980"/>
      <c r="AU75" s="978">
        <v>506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81">
        <v>211</v>
      </c>
      <c r="R76" s="979"/>
      <c r="S76" s="979"/>
      <c r="T76" s="979"/>
      <c r="U76" s="980"/>
      <c r="V76" s="978">
        <v>206</v>
      </c>
      <c r="W76" s="979"/>
      <c r="X76" s="979"/>
      <c r="Y76" s="979"/>
      <c r="Z76" s="980"/>
      <c r="AA76" s="978">
        <v>5</v>
      </c>
      <c r="AB76" s="979"/>
      <c r="AC76" s="979"/>
      <c r="AD76" s="979"/>
      <c r="AE76" s="980"/>
      <c r="AF76" s="978">
        <v>5</v>
      </c>
      <c r="AG76" s="979"/>
      <c r="AH76" s="979"/>
      <c r="AI76" s="979"/>
      <c r="AJ76" s="980"/>
      <c r="AK76" s="978">
        <v>15</v>
      </c>
      <c r="AL76" s="979"/>
      <c r="AM76" s="979"/>
      <c r="AN76" s="979"/>
      <c r="AO76" s="980"/>
      <c r="AP76" s="978" t="s">
        <v>566</v>
      </c>
      <c r="AQ76" s="979"/>
      <c r="AR76" s="979"/>
      <c r="AS76" s="979"/>
      <c r="AT76" s="980"/>
      <c r="AU76" s="978" t="s">
        <v>566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558</v>
      </c>
      <c r="C77" s="975"/>
      <c r="D77" s="975"/>
      <c r="E77" s="975"/>
      <c r="F77" s="975"/>
      <c r="G77" s="975"/>
      <c r="H77" s="975"/>
      <c r="I77" s="975"/>
      <c r="J77" s="975"/>
      <c r="K77" s="975"/>
      <c r="L77" s="975"/>
      <c r="M77" s="975"/>
      <c r="N77" s="975"/>
      <c r="O77" s="975"/>
      <c r="P77" s="976"/>
      <c r="Q77" s="981">
        <v>204</v>
      </c>
      <c r="R77" s="979"/>
      <c r="S77" s="979"/>
      <c r="T77" s="979"/>
      <c r="U77" s="980"/>
      <c r="V77" s="978">
        <v>176</v>
      </c>
      <c r="W77" s="979"/>
      <c r="X77" s="979"/>
      <c r="Y77" s="979"/>
      <c r="Z77" s="980"/>
      <c r="AA77" s="978">
        <v>28</v>
      </c>
      <c r="AB77" s="979"/>
      <c r="AC77" s="979"/>
      <c r="AD77" s="979"/>
      <c r="AE77" s="980"/>
      <c r="AF77" s="978">
        <v>28</v>
      </c>
      <c r="AG77" s="979"/>
      <c r="AH77" s="979"/>
      <c r="AI77" s="979"/>
      <c r="AJ77" s="980"/>
      <c r="AK77" s="978" t="s">
        <v>573</v>
      </c>
      <c r="AL77" s="979"/>
      <c r="AM77" s="979"/>
      <c r="AN77" s="979"/>
      <c r="AO77" s="980"/>
      <c r="AP77" s="978" t="s">
        <v>566</v>
      </c>
      <c r="AQ77" s="979"/>
      <c r="AR77" s="979"/>
      <c r="AS77" s="979"/>
      <c r="AT77" s="980"/>
      <c r="AU77" s="978" t="s">
        <v>566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559</v>
      </c>
      <c r="C78" s="975"/>
      <c r="D78" s="975"/>
      <c r="E78" s="975"/>
      <c r="F78" s="975"/>
      <c r="G78" s="975"/>
      <c r="H78" s="975"/>
      <c r="I78" s="975"/>
      <c r="J78" s="975"/>
      <c r="K78" s="975"/>
      <c r="L78" s="975"/>
      <c r="M78" s="975"/>
      <c r="N78" s="975"/>
      <c r="O78" s="975"/>
      <c r="P78" s="976"/>
      <c r="Q78" s="977">
        <v>854731</v>
      </c>
      <c r="R78" s="971"/>
      <c r="S78" s="971"/>
      <c r="T78" s="971"/>
      <c r="U78" s="971"/>
      <c r="V78" s="971">
        <v>844450</v>
      </c>
      <c r="W78" s="971"/>
      <c r="X78" s="971"/>
      <c r="Y78" s="971"/>
      <c r="Z78" s="971"/>
      <c r="AA78" s="971">
        <v>10282</v>
      </c>
      <c r="AB78" s="971"/>
      <c r="AC78" s="971"/>
      <c r="AD78" s="971"/>
      <c r="AE78" s="971"/>
      <c r="AF78" s="971">
        <v>10056</v>
      </c>
      <c r="AG78" s="971"/>
      <c r="AH78" s="971"/>
      <c r="AI78" s="971"/>
      <c r="AJ78" s="971"/>
      <c r="AK78" s="971" t="s">
        <v>573</v>
      </c>
      <c r="AL78" s="971"/>
      <c r="AM78" s="971"/>
      <c r="AN78" s="971"/>
      <c r="AO78" s="971"/>
      <c r="AP78" s="978" t="s">
        <v>566</v>
      </c>
      <c r="AQ78" s="979"/>
      <c r="AR78" s="979"/>
      <c r="AS78" s="979"/>
      <c r="AT78" s="980"/>
      <c r="AU78" s="978" t="s">
        <v>566</v>
      </c>
      <c r="AV78" s="979"/>
      <c r="AW78" s="979"/>
      <c r="AX78" s="979"/>
      <c r="AY78" s="980"/>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575</v>
      </c>
      <c r="C79" s="975"/>
      <c r="D79" s="975"/>
      <c r="E79" s="975"/>
      <c r="F79" s="975"/>
      <c r="G79" s="975"/>
      <c r="H79" s="975"/>
      <c r="I79" s="975"/>
      <c r="J79" s="975"/>
      <c r="K79" s="975"/>
      <c r="L79" s="975"/>
      <c r="M79" s="975"/>
      <c r="N79" s="975"/>
      <c r="O79" s="975"/>
      <c r="P79" s="976"/>
      <c r="Q79" s="977">
        <v>70</v>
      </c>
      <c r="R79" s="971"/>
      <c r="S79" s="971"/>
      <c r="T79" s="971"/>
      <c r="U79" s="971"/>
      <c r="V79" s="971">
        <v>70</v>
      </c>
      <c r="W79" s="971"/>
      <c r="X79" s="971"/>
      <c r="Y79" s="971"/>
      <c r="Z79" s="971"/>
      <c r="AA79" s="971" t="s">
        <v>577</v>
      </c>
      <c r="AB79" s="971"/>
      <c r="AC79" s="971"/>
      <c r="AD79" s="971"/>
      <c r="AE79" s="971"/>
      <c r="AF79" s="971" t="s">
        <v>580</v>
      </c>
      <c r="AG79" s="971"/>
      <c r="AH79" s="971"/>
      <c r="AI79" s="971"/>
      <c r="AJ79" s="971"/>
      <c r="AK79" s="971" t="s">
        <v>576</v>
      </c>
      <c r="AL79" s="971"/>
      <c r="AM79" s="971"/>
      <c r="AN79" s="971"/>
      <c r="AO79" s="971"/>
      <c r="AP79" s="971" t="s">
        <v>581</v>
      </c>
      <c r="AQ79" s="971"/>
      <c r="AR79" s="971"/>
      <c r="AS79" s="971"/>
      <c r="AT79" s="971"/>
      <c r="AU79" s="971" t="s">
        <v>580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12387</v>
      </c>
      <c r="AG88" s="959"/>
      <c r="AH88" s="959"/>
      <c r="AI88" s="959"/>
      <c r="AJ88" s="959"/>
      <c r="AK88" s="963"/>
      <c r="AL88" s="963"/>
      <c r="AM88" s="963"/>
      <c r="AN88" s="963"/>
      <c r="AO88" s="963"/>
      <c r="AP88" s="959">
        <v>1464</v>
      </c>
      <c r="AQ88" s="959"/>
      <c r="AR88" s="959"/>
      <c r="AS88" s="959"/>
      <c r="AT88" s="959"/>
      <c r="AU88" s="959">
        <v>764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1114</v>
      </c>
      <c r="CS102" s="953"/>
      <c r="CT102" s="953"/>
      <c r="CU102" s="953"/>
      <c r="CV102" s="954"/>
      <c r="CW102" s="952">
        <f t="shared" ref="CW102" si="0">SUM(CW7:DA88)</f>
        <v>39</v>
      </c>
      <c r="CX102" s="953"/>
      <c r="CY102" s="953"/>
      <c r="CZ102" s="953"/>
      <c r="DA102" s="954"/>
      <c r="DB102" s="952">
        <f t="shared" ref="DB102" si="1">SUM(DB7:DF88)</f>
        <v>104</v>
      </c>
      <c r="DC102" s="953"/>
      <c r="DD102" s="953"/>
      <c r="DE102" s="953"/>
      <c r="DF102" s="954"/>
      <c r="DG102" s="952" t="s">
        <v>580</v>
      </c>
      <c r="DH102" s="953"/>
      <c r="DI102" s="953"/>
      <c r="DJ102" s="953"/>
      <c r="DK102" s="954"/>
      <c r="DL102" s="952" t="s">
        <v>580</v>
      </c>
      <c r="DM102" s="953"/>
      <c r="DN102" s="953"/>
      <c r="DO102" s="953"/>
      <c r="DP102" s="954"/>
      <c r="DQ102" s="952" t="s">
        <v>580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2991146</v>
      </c>
      <c r="AB110" s="889"/>
      <c r="AC110" s="889"/>
      <c r="AD110" s="889"/>
      <c r="AE110" s="890"/>
      <c r="AF110" s="891">
        <v>3036369</v>
      </c>
      <c r="AG110" s="889"/>
      <c r="AH110" s="889"/>
      <c r="AI110" s="889"/>
      <c r="AJ110" s="890"/>
      <c r="AK110" s="891">
        <v>3060672</v>
      </c>
      <c r="AL110" s="889"/>
      <c r="AM110" s="889"/>
      <c r="AN110" s="889"/>
      <c r="AO110" s="890"/>
      <c r="AP110" s="892">
        <v>24</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30794163</v>
      </c>
      <c r="BR110" s="842"/>
      <c r="BS110" s="842"/>
      <c r="BT110" s="842"/>
      <c r="BU110" s="842"/>
      <c r="BV110" s="842">
        <v>28745639</v>
      </c>
      <c r="BW110" s="842"/>
      <c r="BX110" s="842"/>
      <c r="BY110" s="842"/>
      <c r="BZ110" s="842"/>
      <c r="CA110" s="842">
        <v>30092865</v>
      </c>
      <c r="CB110" s="842"/>
      <c r="CC110" s="842"/>
      <c r="CD110" s="842"/>
      <c r="CE110" s="842"/>
      <c r="CF110" s="866">
        <v>236.3</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11872243</v>
      </c>
      <c r="BR112" s="817"/>
      <c r="BS112" s="817"/>
      <c r="BT112" s="817"/>
      <c r="BU112" s="817"/>
      <c r="BV112" s="817">
        <v>11757926</v>
      </c>
      <c r="BW112" s="817"/>
      <c r="BX112" s="817"/>
      <c r="BY112" s="817"/>
      <c r="BZ112" s="817"/>
      <c r="CA112" s="817">
        <v>11625939</v>
      </c>
      <c r="CB112" s="817"/>
      <c r="CC112" s="817"/>
      <c r="CD112" s="817"/>
      <c r="CE112" s="817"/>
      <c r="CF112" s="875">
        <v>91.3</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957817</v>
      </c>
      <c r="AB113" s="919"/>
      <c r="AC113" s="919"/>
      <c r="AD113" s="919"/>
      <c r="AE113" s="920"/>
      <c r="AF113" s="921">
        <v>987388</v>
      </c>
      <c r="AG113" s="919"/>
      <c r="AH113" s="919"/>
      <c r="AI113" s="919"/>
      <c r="AJ113" s="920"/>
      <c r="AK113" s="921">
        <v>958405</v>
      </c>
      <c r="AL113" s="919"/>
      <c r="AM113" s="919"/>
      <c r="AN113" s="919"/>
      <c r="AO113" s="920"/>
      <c r="AP113" s="922">
        <v>7.5</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1052922</v>
      </c>
      <c r="BR113" s="817"/>
      <c r="BS113" s="817"/>
      <c r="BT113" s="817"/>
      <c r="BU113" s="817"/>
      <c r="BV113" s="817">
        <v>847292</v>
      </c>
      <c r="BW113" s="817"/>
      <c r="BX113" s="817"/>
      <c r="BY113" s="817"/>
      <c r="BZ113" s="817"/>
      <c r="CA113" s="817">
        <v>763714</v>
      </c>
      <c r="CB113" s="817"/>
      <c r="CC113" s="817"/>
      <c r="CD113" s="817"/>
      <c r="CE113" s="817"/>
      <c r="CF113" s="875">
        <v>6</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979</v>
      </c>
      <c r="AB114" s="780"/>
      <c r="AC114" s="780"/>
      <c r="AD114" s="780"/>
      <c r="AE114" s="781"/>
      <c r="AF114" s="782">
        <v>1022</v>
      </c>
      <c r="AG114" s="780"/>
      <c r="AH114" s="780"/>
      <c r="AI114" s="780"/>
      <c r="AJ114" s="781"/>
      <c r="AK114" s="782">
        <v>1137</v>
      </c>
      <c r="AL114" s="780"/>
      <c r="AM114" s="780"/>
      <c r="AN114" s="780"/>
      <c r="AO114" s="781"/>
      <c r="AP114" s="824">
        <v>0</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2385802</v>
      </c>
      <c r="BR114" s="817"/>
      <c r="BS114" s="817"/>
      <c r="BT114" s="817"/>
      <c r="BU114" s="817"/>
      <c r="BV114" s="817">
        <v>2364077</v>
      </c>
      <c r="BW114" s="817"/>
      <c r="BX114" s="817"/>
      <c r="BY114" s="817"/>
      <c r="BZ114" s="817"/>
      <c r="CA114" s="817">
        <v>2155293</v>
      </c>
      <c r="CB114" s="817"/>
      <c r="CC114" s="817"/>
      <c r="CD114" s="817"/>
      <c r="CE114" s="817"/>
      <c r="CF114" s="875">
        <v>16.899999999999999</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168780</v>
      </c>
      <c r="AB115" s="919"/>
      <c r="AC115" s="919"/>
      <c r="AD115" s="919"/>
      <c r="AE115" s="920"/>
      <c r="AF115" s="921">
        <v>192723</v>
      </c>
      <c r="AG115" s="919"/>
      <c r="AH115" s="919"/>
      <c r="AI115" s="919"/>
      <c r="AJ115" s="920"/>
      <c r="AK115" s="921">
        <v>183541</v>
      </c>
      <c r="AL115" s="919"/>
      <c r="AM115" s="919"/>
      <c r="AN115" s="919"/>
      <c r="AO115" s="920"/>
      <c r="AP115" s="922">
        <v>1.4</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v>340</v>
      </c>
      <c r="AL116" s="780"/>
      <c r="AM116" s="780"/>
      <c r="AN116" s="780"/>
      <c r="AO116" s="781"/>
      <c r="AP116" s="824">
        <v>0</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4118722</v>
      </c>
      <c r="AB117" s="903"/>
      <c r="AC117" s="903"/>
      <c r="AD117" s="903"/>
      <c r="AE117" s="904"/>
      <c r="AF117" s="905">
        <v>4217502</v>
      </c>
      <c r="AG117" s="903"/>
      <c r="AH117" s="903"/>
      <c r="AI117" s="903"/>
      <c r="AJ117" s="904"/>
      <c r="AK117" s="905">
        <v>4204095</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46105130</v>
      </c>
      <c r="BR119" s="845"/>
      <c r="BS119" s="845"/>
      <c r="BT119" s="845"/>
      <c r="BU119" s="845"/>
      <c r="BV119" s="845">
        <v>43714934</v>
      </c>
      <c r="BW119" s="845"/>
      <c r="BX119" s="845"/>
      <c r="BY119" s="845"/>
      <c r="BZ119" s="845"/>
      <c r="CA119" s="845">
        <v>44637811</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17189084</v>
      </c>
      <c r="BR120" s="842"/>
      <c r="BS120" s="842"/>
      <c r="BT120" s="842"/>
      <c r="BU120" s="842"/>
      <c r="BV120" s="842">
        <v>17217929</v>
      </c>
      <c r="BW120" s="842"/>
      <c r="BX120" s="842"/>
      <c r="BY120" s="842"/>
      <c r="BZ120" s="842"/>
      <c r="CA120" s="842">
        <v>16333732</v>
      </c>
      <c r="CB120" s="842"/>
      <c r="CC120" s="842"/>
      <c r="CD120" s="842"/>
      <c r="CE120" s="842"/>
      <c r="CF120" s="866">
        <v>128.30000000000001</v>
      </c>
      <c r="CG120" s="867"/>
      <c r="CH120" s="867"/>
      <c r="CI120" s="867"/>
      <c r="CJ120" s="867"/>
      <c r="CK120" s="868" t="s">
        <v>449</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11117039</v>
      </c>
      <c r="DH120" s="842"/>
      <c r="DI120" s="842"/>
      <c r="DJ120" s="842"/>
      <c r="DK120" s="842"/>
      <c r="DL120" s="842">
        <v>10986350</v>
      </c>
      <c r="DM120" s="842"/>
      <c r="DN120" s="842"/>
      <c r="DO120" s="842"/>
      <c r="DP120" s="842"/>
      <c r="DQ120" s="842">
        <v>10952030</v>
      </c>
      <c r="DR120" s="842"/>
      <c r="DS120" s="842"/>
      <c r="DT120" s="842"/>
      <c r="DU120" s="842"/>
      <c r="DV120" s="843">
        <v>86</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296305</v>
      </c>
      <c r="BR121" s="817"/>
      <c r="BS121" s="817"/>
      <c r="BT121" s="817"/>
      <c r="BU121" s="817"/>
      <c r="BV121" s="817">
        <v>267838</v>
      </c>
      <c r="BW121" s="817"/>
      <c r="BX121" s="817"/>
      <c r="BY121" s="817"/>
      <c r="BZ121" s="817"/>
      <c r="CA121" s="817">
        <v>239588</v>
      </c>
      <c r="CB121" s="817"/>
      <c r="CC121" s="817"/>
      <c r="CD121" s="817"/>
      <c r="CE121" s="817"/>
      <c r="CF121" s="875">
        <v>1.9</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755204</v>
      </c>
      <c r="DH121" s="817"/>
      <c r="DI121" s="817"/>
      <c r="DJ121" s="817"/>
      <c r="DK121" s="817"/>
      <c r="DL121" s="817">
        <v>771576</v>
      </c>
      <c r="DM121" s="817"/>
      <c r="DN121" s="817"/>
      <c r="DO121" s="817"/>
      <c r="DP121" s="817"/>
      <c r="DQ121" s="817">
        <v>673909</v>
      </c>
      <c r="DR121" s="817"/>
      <c r="DS121" s="817"/>
      <c r="DT121" s="817"/>
      <c r="DU121" s="817"/>
      <c r="DV121" s="794">
        <v>5.3</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33671736</v>
      </c>
      <c r="BR122" s="845"/>
      <c r="BS122" s="845"/>
      <c r="BT122" s="845"/>
      <c r="BU122" s="845"/>
      <c r="BV122" s="845">
        <v>33034586</v>
      </c>
      <c r="BW122" s="845"/>
      <c r="BX122" s="845"/>
      <c r="BY122" s="845"/>
      <c r="BZ122" s="845"/>
      <c r="CA122" s="845">
        <v>33603394</v>
      </c>
      <c r="CB122" s="845"/>
      <c r="CC122" s="845"/>
      <c r="CD122" s="845"/>
      <c r="CE122" s="845"/>
      <c r="CF122" s="846">
        <v>263.89999999999998</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51157125</v>
      </c>
      <c r="BR123" s="833"/>
      <c r="BS123" s="833"/>
      <c r="BT123" s="833"/>
      <c r="BU123" s="833"/>
      <c r="BV123" s="833">
        <v>50520353</v>
      </c>
      <c r="BW123" s="833"/>
      <c r="BX123" s="833"/>
      <c r="BY123" s="833"/>
      <c r="BZ123" s="833"/>
      <c r="CA123" s="833">
        <v>50176714</v>
      </c>
      <c r="CB123" s="833"/>
      <c r="CC123" s="833"/>
      <c r="CD123" s="833"/>
      <c r="CE123" s="833"/>
      <c r="CF123" s="748"/>
      <c r="CG123" s="749"/>
      <c r="CH123" s="749"/>
      <c r="CI123" s="749"/>
      <c r="CJ123" s="834"/>
      <c r="CK123" s="869"/>
      <c r="CL123" s="855"/>
      <c r="CM123" s="855"/>
      <c r="CN123" s="855"/>
      <c r="CO123" s="856"/>
      <c r="CP123" s="835" t="s">
        <v>396</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168780</v>
      </c>
      <c r="AB124" s="780"/>
      <c r="AC124" s="780"/>
      <c r="AD124" s="780"/>
      <c r="AE124" s="781"/>
      <c r="AF124" s="782">
        <v>192723</v>
      </c>
      <c r="AG124" s="780"/>
      <c r="AH124" s="780"/>
      <c r="AI124" s="780"/>
      <c r="AJ124" s="781"/>
      <c r="AK124" s="782">
        <v>183541</v>
      </c>
      <c r="AL124" s="780"/>
      <c r="AM124" s="780"/>
      <c r="AN124" s="780"/>
      <c r="AO124" s="781"/>
      <c r="AP124" s="824">
        <v>1.4</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21967</v>
      </c>
      <c r="AB128" s="801"/>
      <c r="AC128" s="801"/>
      <c r="AD128" s="801"/>
      <c r="AE128" s="802"/>
      <c r="AF128" s="803">
        <v>30986</v>
      </c>
      <c r="AG128" s="801"/>
      <c r="AH128" s="801"/>
      <c r="AI128" s="801"/>
      <c r="AJ128" s="802"/>
      <c r="AK128" s="803">
        <v>30552</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12.71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16044647</v>
      </c>
      <c r="AB129" s="780"/>
      <c r="AC129" s="780"/>
      <c r="AD129" s="780"/>
      <c r="AE129" s="781"/>
      <c r="AF129" s="782">
        <v>15561287</v>
      </c>
      <c r="AG129" s="780"/>
      <c r="AH129" s="780"/>
      <c r="AI129" s="780"/>
      <c r="AJ129" s="781"/>
      <c r="AK129" s="782">
        <v>15950337</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17.71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3072609</v>
      </c>
      <c r="AB130" s="780"/>
      <c r="AC130" s="780"/>
      <c r="AD130" s="780"/>
      <c r="AE130" s="781"/>
      <c r="AF130" s="782">
        <v>3073759</v>
      </c>
      <c r="AG130" s="780"/>
      <c r="AH130" s="780"/>
      <c r="AI130" s="780"/>
      <c r="AJ130" s="781"/>
      <c r="AK130" s="782">
        <v>3216955</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8.1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12972038</v>
      </c>
      <c r="AB131" s="764"/>
      <c r="AC131" s="764"/>
      <c r="AD131" s="764"/>
      <c r="AE131" s="765"/>
      <c r="AF131" s="766">
        <v>12487528</v>
      </c>
      <c r="AG131" s="764"/>
      <c r="AH131" s="764"/>
      <c r="AI131" s="764"/>
      <c r="AJ131" s="765"/>
      <c r="AK131" s="766">
        <v>12733382</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7.8950277509999998</v>
      </c>
      <c r="AB132" s="745"/>
      <c r="AC132" s="745"/>
      <c r="AD132" s="745"/>
      <c r="AE132" s="746"/>
      <c r="AF132" s="747">
        <v>8.9109469860000008</v>
      </c>
      <c r="AG132" s="745"/>
      <c r="AH132" s="745"/>
      <c r="AI132" s="745"/>
      <c r="AJ132" s="746"/>
      <c r="AK132" s="747">
        <v>7.5124424919999999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9.1999999999999993</v>
      </c>
      <c r="AB133" s="724"/>
      <c r="AC133" s="724"/>
      <c r="AD133" s="724"/>
      <c r="AE133" s="725"/>
      <c r="AF133" s="723">
        <v>8.6</v>
      </c>
      <c r="AG133" s="724"/>
      <c r="AH133" s="724"/>
      <c r="AI133" s="724"/>
      <c r="AJ133" s="725"/>
      <c r="AK133" s="723">
        <v>8.1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YdaKTCwP0BCUSjCO7+9nL2qkyE6Hq6bcqRXWdSBSb9GwFFNY+zoGy/a0v8hc24zhB+N9YAi5U9Q5N2hmjDn5A==" saltValue="bsxRfcL3AOd3jD72GX+G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EcXf+AAoQmTji7hbydJOl1oOiJB0guliIlSoRHkwbiuyutsVKKn6DgOm/GBcd05R03auiiIgkB49bQRanesg==" saltValue="pApmtu3S33GO1Hs21pjv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A4RD5naecOq2PXKuCVB8xJ7du3O71LV5JAyREjDTuaVENfVtnb/Fr8v6qxN2NvKWdOEPVoiLDKOstzr7vzLPQ==" saltValue="Cwjeqx0Ky9UF4swdDs3z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487</v>
      </c>
      <c r="AL9" s="1130"/>
      <c r="AM9" s="1130"/>
      <c r="AN9" s="1131"/>
      <c r="AO9" s="281">
        <v>4823023</v>
      </c>
      <c r="AP9" s="281">
        <v>95371</v>
      </c>
      <c r="AQ9" s="282">
        <v>88459</v>
      </c>
      <c r="AR9" s="283">
        <v>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488</v>
      </c>
      <c r="AL10" s="1130"/>
      <c r="AM10" s="1130"/>
      <c r="AN10" s="1131"/>
      <c r="AO10" s="284">
        <v>564565</v>
      </c>
      <c r="AP10" s="284">
        <v>11164</v>
      </c>
      <c r="AQ10" s="285">
        <v>6814</v>
      </c>
      <c r="AR10" s="286">
        <v>63.8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489</v>
      </c>
      <c r="AL11" s="1130"/>
      <c r="AM11" s="1130"/>
      <c r="AN11" s="1131"/>
      <c r="AO11" s="284">
        <v>73452</v>
      </c>
      <c r="AP11" s="284">
        <v>1452</v>
      </c>
      <c r="AQ11" s="285">
        <v>1610</v>
      </c>
      <c r="AR11" s="286">
        <v>-9.8000000000000007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490</v>
      </c>
      <c r="AL12" s="1130"/>
      <c r="AM12" s="1130"/>
      <c r="AN12" s="1131"/>
      <c r="AO12" s="284">
        <v>150</v>
      </c>
      <c r="AP12" s="284">
        <v>3</v>
      </c>
      <c r="AQ12" s="285">
        <v>24</v>
      </c>
      <c r="AR12" s="286">
        <v>-87.5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491</v>
      </c>
      <c r="AL13" s="1130"/>
      <c r="AM13" s="1130"/>
      <c r="AN13" s="1131"/>
      <c r="AO13" s="284">
        <v>266663</v>
      </c>
      <c r="AP13" s="284">
        <v>5273</v>
      </c>
      <c r="AQ13" s="285">
        <v>3854</v>
      </c>
      <c r="AR13" s="286">
        <v>36.799999999999997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492</v>
      </c>
      <c r="AL14" s="1130"/>
      <c r="AM14" s="1130"/>
      <c r="AN14" s="1131"/>
      <c r="AO14" s="284">
        <v>160119</v>
      </c>
      <c r="AP14" s="284">
        <v>3166</v>
      </c>
      <c r="AQ14" s="285">
        <v>1979</v>
      </c>
      <c r="AR14" s="286">
        <v>60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493</v>
      </c>
      <c r="AL15" s="1133"/>
      <c r="AM15" s="1133"/>
      <c r="AN15" s="1134"/>
      <c r="AO15" s="284">
        <v>-302410</v>
      </c>
      <c r="AP15" s="284">
        <v>-5980</v>
      </c>
      <c r="AQ15" s="285">
        <v>-5062</v>
      </c>
      <c r="AR15" s="286">
        <v>18.100000000000001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178</v>
      </c>
      <c r="AL16" s="1133"/>
      <c r="AM16" s="1133"/>
      <c r="AN16" s="1134"/>
      <c r="AO16" s="284">
        <v>5585562</v>
      </c>
      <c r="AP16" s="284">
        <v>110450</v>
      </c>
      <c r="AQ16" s="285">
        <v>97678</v>
      </c>
      <c r="AR16" s="286">
        <v>13.1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498</v>
      </c>
      <c r="AL21" s="1136"/>
      <c r="AM21" s="1136"/>
      <c r="AN21" s="1137"/>
      <c r="AO21" s="297">
        <v>9.08</v>
      </c>
      <c r="AP21" s="298">
        <v>8.7899999999999991</v>
      </c>
      <c r="AQ21" s="299">
        <v>0.28999999999999998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499</v>
      </c>
      <c r="AL22" s="1136"/>
      <c r="AM22" s="1136"/>
      <c r="AN22" s="1137"/>
      <c r="AO22" s="302">
        <v>98.9</v>
      </c>
      <c r="AP22" s="303">
        <v>97.7</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500</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503</v>
      </c>
      <c r="AL32" s="1120"/>
      <c r="AM32" s="1120"/>
      <c r="AN32" s="1121"/>
      <c r="AO32" s="312">
        <v>3060672</v>
      </c>
      <c r="AP32" s="312">
        <v>60522</v>
      </c>
      <c r="AQ32" s="313">
        <v>63215</v>
      </c>
      <c r="AR32" s="314">
        <v>-4.3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504</v>
      </c>
      <c r="AL33" s="1120"/>
      <c r="AM33" s="1120"/>
      <c r="AN33" s="1121"/>
      <c r="AO33" s="312" t="s">
        <v>505</v>
      </c>
      <c r="AP33" s="312" t="s">
        <v>505</v>
      </c>
      <c r="AQ33" s="313" t="s">
        <v>505</v>
      </c>
      <c r="AR33" s="314" t="s">
        <v>505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506</v>
      </c>
      <c r="AL34" s="1120"/>
      <c r="AM34" s="1120"/>
      <c r="AN34" s="1121"/>
      <c r="AO34" s="312" t="s">
        <v>505</v>
      </c>
      <c r="AP34" s="312" t="s">
        <v>505</v>
      </c>
      <c r="AQ34" s="313">
        <v>3</v>
      </c>
      <c r="AR34" s="314" t="s">
        <v>505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507</v>
      </c>
      <c r="AL35" s="1120"/>
      <c r="AM35" s="1120"/>
      <c r="AN35" s="1121"/>
      <c r="AO35" s="312">
        <v>958405</v>
      </c>
      <c r="AP35" s="312">
        <v>18952</v>
      </c>
      <c r="AQ35" s="313">
        <v>15084</v>
      </c>
      <c r="AR35" s="314">
        <v>25.6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508</v>
      </c>
      <c r="AL36" s="1120"/>
      <c r="AM36" s="1120"/>
      <c r="AN36" s="1121"/>
      <c r="AO36" s="312">
        <v>1137</v>
      </c>
      <c r="AP36" s="312">
        <v>22</v>
      </c>
      <c r="AQ36" s="313">
        <v>1958</v>
      </c>
      <c r="AR36" s="314">
        <v>-98.9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509</v>
      </c>
      <c r="AL37" s="1120"/>
      <c r="AM37" s="1120"/>
      <c r="AN37" s="1121"/>
      <c r="AO37" s="312">
        <v>183541</v>
      </c>
      <c r="AP37" s="312">
        <v>3629</v>
      </c>
      <c r="AQ37" s="313">
        <v>529</v>
      </c>
      <c r="AR37" s="314">
        <v>586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510</v>
      </c>
      <c r="AL38" s="1123"/>
      <c r="AM38" s="1123"/>
      <c r="AN38" s="1124"/>
      <c r="AO38" s="315">
        <v>340</v>
      </c>
      <c r="AP38" s="315">
        <v>7</v>
      </c>
      <c r="AQ38" s="316">
        <v>2</v>
      </c>
      <c r="AR38" s="304">
        <v>250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511</v>
      </c>
      <c r="AL39" s="1123"/>
      <c r="AM39" s="1123"/>
      <c r="AN39" s="1124"/>
      <c r="AO39" s="312">
        <v>-30552</v>
      </c>
      <c r="AP39" s="312">
        <v>-604</v>
      </c>
      <c r="AQ39" s="313">
        <v>-3177</v>
      </c>
      <c r="AR39" s="314">
        <v>-81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512</v>
      </c>
      <c r="AL40" s="1120"/>
      <c r="AM40" s="1120"/>
      <c r="AN40" s="1121"/>
      <c r="AO40" s="312">
        <v>-3216955</v>
      </c>
      <c r="AP40" s="312">
        <v>-63613</v>
      </c>
      <c r="AQ40" s="313">
        <v>-54547</v>
      </c>
      <c r="AR40" s="314">
        <v>16.600000000000001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288</v>
      </c>
      <c r="AL41" s="1126"/>
      <c r="AM41" s="1126"/>
      <c r="AN41" s="1127"/>
      <c r="AO41" s="312">
        <v>956588</v>
      </c>
      <c r="AP41" s="312">
        <v>18916</v>
      </c>
      <c r="AQ41" s="313">
        <v>23067</v>
      </c>
      <c r="AR41" s="314">
        <v>-18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482</v>
      </c>
      <c r="AN49" s="1114" t="s">
        <v>515</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4377397</v>
      </c>
      <c r="AN51" s="334">
        <v>82868</v>
      </c>
      <c r="AO51" s="335">
        <v>1.3</v>
      </c>
      <c r="AP51" s="336">
        <v>70166</v>
      </c>
      <c r="AQ51" s="337">
        <v>1.4</v>
      </c>
      <c r="AR51" s="338">
        <v>-0.1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1523187</v>
      </c>
      <c r="AN52" s="342">
        <v>28835</v>
      </c>
      <c r="AO52" s="343">
        <v>-9.5</v>
      </c>
      <c r="AP52" s="344">
        <v>36115</v>
      </c>
      <c r="AQ52" s="345">
        <v>-6.2</v>
      </c>
      <c r="AR52" s="346">
        <v>-3.3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4200140</v>
      </c>
      <c r="AN53" s="334">
        <v>80524</v>
      </c>
      <c r="AO53" s="335">
        <v>-2.8</v>
      </c>
      <c r="AP53" s="336">
        <v>70329</v>
      </c>
      <c r="AQ53" s="337">
        <v>0.2</v>
      </c>
      <c r="AR53" s="338">
        <v>-3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2713153</v>
      </c>
      <c r="AN54" s="342">
        <v>52016</v>
      </c>
      <c r="AO54" s="343">
        <v>80.400000000000006</v>
      </c>
      <c r="AP54" s="344">
        <v>39403</v>
      </c>
      <c r="AQ54" s="345">
        <v>9.1</v>
      </c>
      <c r="AR54" s="346">
        <v>71.3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3862389</v>
      </c>
      <c r="AN55" s="334">
        <v>75044</v>
      </c>
      <c r="AO55" s="335">
        <v>-6.8</v>
      </c>
      <c r="AP55" s="336">
        <v>71871</v>
      </c>
      <c r="AQ55" s="337">
        <v>2.2000000000000002</v>
      </c>
      <c r="AR55" s="338">
        <v>-9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2858151</v>
      </c>
      <c r="AN56" s="342">
        <v>55533</v>
      </c>
      <c r="AO56" s="343">
        <v>6.8</v>
      </c>
      <c r="AP56" s="344">
        <v>38232</v>
      </c>
      <c r="AQ56" s="345">
        <v>-3</v>
      </c>
      <c r="AR56" s="346">
        <v>9.8000000000000007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3338761</v>
      </c>
      <c r="AN57" s="334">
        <v>65591</v>
      </c>
      <c r="AO57" s="335">
        <v>-12.6</v>
      </c>
      <c r="AP57" s="336">
        <v>71807</v>
      </c>
      <c r="AQ57" s="337">
        <v>-0.1</v>
      </c>
      <c r="AR57" s="338">
        <v>-12.5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2236962</v>
      </c>
      <c r="AN58" s="342">
        <v>43946</v>
      </c>
      <c r="AO58" s="343">
        <v>-20.9</v>
      </c>
      <c r="AP58" s="344">
        <v>37333</v>
      </c>
      <c r="AQ58" s="345">
        <v>-2.4</v>
      </c>
      <c r="AR58" s="346">
        <v>-18.5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6330756</v>
      </c>
      <c r="AN59" s="334">
        <v>125186</v>
      </c>
      <c r="AO59" s="335">
        <v>90.9</v>
      </c>
      <c r="AP59" s="336">
        <v>80821</v>
      </c>
      <c r="AQ59" s="337">
        <v>12.6</v>
      </c>
      <c r="AR59" s="338">
        <v>78.3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5021162</v>
      </c>
      <c r="AN60" s="342">
        <v>99289</v>
      </c>
      <c r="AO60" s="343">
        <v>125.9</v>
      </c>
      <c r="AP60" s="344">
        <v>49586</v>
      </c>
      <c r="AQ60" s="345">
        <v>32.799999999999997</v>
      </c>
      <c r="AR60" s="346">
        <v>93.1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4421889</v>
      </c>
      <c r="AN61" s="349">
        <v>85843</v>
      </c>
      <c r="AO61" s="350">
        <v>14</v>
      </c>
      <c r="AP61" s="351">
        <v>72999</v>
      </c>
      <c r="AQ61" s="352">
        <v>3.3</v>
      </c>
      <c r="AR61" s="338">
        <v>10.7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2870523</v>
      </c>
      <c r="AN62" s="342">
        <v>55924</v>
      </c>
      <c r="AO62" s="343">
        <v>36.5</v>
      </c>
      <c r="AP62" s="344">
        <v>40134</v>
      </c>
      <c r="AQ62" s="345">
        <v>6.1</v>
      </c>
      <c r="AR62" s="346">
        <v>30.4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dI2FhpssMPtB1wBn/oE837vl6RD/O6C4/TCrx4QZcCyhdcmOy7KXM84EEaaJn71dYcl/nk6K+EGr6wfbBUS3w==" saltValue="JAbt5AnldFV/ThxjjcfM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WJlMQplgI6VhLdFKRnaYzl3VPkjvlmquGTOjJcXEYYg7wlzDjs4js/ua6GvvqkXbBd9svJlsrlRuIHA4Id2wXQ==" saltValue="XhZl6CsKMq7QcuGdYFjmz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bMvlVoP8jZQbpA4xy/ADAXRrXJBm0fyWsf7jnx3HhOiCDi4X71qo3sv+Xft5f80oE4+7dOhBxocTOQUSBFRBTg==" saltValue="JMVAJvvNqs/Wkf+cmVEme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8" t="s">
        <v>3</v>
      </c>
      <c r="D47" s="1138"/>
      <c r="E47" s="1139"/>
      <c r="F47" s="11">
        <v>27.3</v>
      </c>
      <c r="G47" s="12">
        <v>27.85</v>
      </c>
      <c r="H47" s="12">
        <v>27.02</v>
      </c>
      <c r="I47" s="12">
        <v>28.01</v>
      </c>
      <c r="J47" s="13">
        <v>27.48</v>
      </c>
    </row>
    <row r="48" spans="2:10" ht="57.75" customHeight="1" x14ac:dyDescent="0.15">
      <c r="B48" s="14"/>
      <c r="C48" s="1140" t="s">
        <v>4</v>
      </c>
      <c r="D48" s="1140"/>
      <c r="E48" s="1141"/>
      <c r="F48" s="15">
        <v>6.66</v>
      </c>
      <c r="G48" s="16">
        <v>6.22</v>
      </c>
      <c r="H48" s="16">
        <v>5.97</v>
      </c>
      <c r="I48" s="16">
        <v>6.66</v>
      </c>
      <c r="J48" s="17">
        <v>7.97</v>
      </c>
    </row>
    <row r="49" spans="2:10" ht="57.75" customHeight="1" thickBot="1" x14ac:dyDescent="0.2">
      <c r="B49" s="18"/>
      <c r="C49" s="1142" t="s">
        <v>5</v>
      </c>
      <c r="D49" s="1142"/>
      <c r="E49" s="1143"/>
      <c r="F49" s="19">
        <v>3.03</v>
      </c>
      <c r="G49" s="20">
        <v>7.95</v>
      </c>
      <c r="H49" s="20">
        <v>9.35</v>
      </c>
      <c r="I49" s="20">
        <v>9.7799999999999994</v>
      </c>
      <c r="J49" s="21">
        <v>8.3699999999999992</v>
      </c>
    </row>
    <row r="50" spans="2:10" x14ac:dyDescent="0.15"/>
  </sheetData>
  <sheetProtection algorithmName="SHA-512" hashValue="uJS567EzRv94vIVW7Wyj1EHMdWfrWFAOprFGUlHmEpdxvSCKWDj9u/+ImYnauHU/ocHANDbOClgG5SHGLwSVsg==" saltValue="Bptkf9F3Hkz2ad6nQlM5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0" t="s">
        <v>534</v>
      </c>
      <c r="D34" s="1150"/>
      <c r="E34" s="1151"/>
      <c r="F34" s="32">
        <v>6.65</v>
      </c>
      <c r="G34" s="33">
        <v>6.21</v>
      </c>
      <c r="H34" s="33">
        <v>5.97</v>
      </c>
      <c r="I34" s="33">
        <v>6.65</v>
      </c>
      <c r="J34" s="34">
        <v>7.96</v>
      </c>
      <c r="K34" s="22"/>
      <c r="L34" s="22"/>
      <c r="M34" s="22"/>
      <c r="N34" s="22"/>
      <c r="O34" s="22"/>
      <c r="P34" s="22"/>
    </row>
    <row r="35" spans="1:16" ht="39" customHeight="1" x14ac:dyDescent="0.15">
      <c r="A35" s="22"/>
      <c r="B35" s="35"/>
      <c r="C35" s="1144" t="s">
        <v>535</v>
      </c>
      <c r="D35" s="1145"/>
      <c r="E35" s="1146"/>
      <c r="F35" s="36">
        <v>9.15</v>
      </c>
      <c r="G35" s="37">
        <v>8.84</v>
      </c>
      <c r="H35" s="37">
        <v>8.65</v>
      </c>
      <c r="I35" s="37">
        <v>8.7799999999999994</v>
      </c>
      <c r="J35" s="38">
        <v>5.23</v>
      </c>
      <c r="K35" s="22"/>
      <c r="L35" s="22"/>
      <c r="M35" s="22"/>
      <c r="N35" s="22"/>
      <c r="O35" s="22"/>
      <c r="P35" s="22"/>
    </row>
    <row r="36" spans="1:16" ht="39" customHeight="1" x14ac:dyDescent="0.15">
      <c r="A36" s="22"/>
      <c r="B36" s="35"/>
      <c r="C36" s="1144" t="s">
        <v>536</v>
      </c>
      <c r="D36" s="1145"/>
      <c r="E36" s="1146"/>
      <c r="F36" s="36">
        <v>0.69</v>
      </c>
      <c r="G36" s="37">
        <v>0.86</v>
      </c>
      <c r="H36" s="37">
        <v>1.18</v>
      </c>
      <c r="I36" s="37">
        <v>1.94</v>
      </c>
      <c r="J36" s="38">
        <v>2.34</v>
      </c>
      <c r="K36" s="22"/>
      <c r="L36" s="22"/>
      <c r="M36" s="22"/>
      <c r="N36" s="22"/>
      <c r="O36" s="22"/>
      <c r="P36" s="22"/>
    </row>
    <row r="37" spans="1:16" ht="39" customHeight="1" x14ac:dyDescent="0.15">
      <c r="A37" s="22"/>
      <c r="B37" s="35"/>
      <c r="C37" s="1144" t="s">
        <v>537</v>
      </c>
      <c r="D37" s="1145"/>
      <c r="E37" s="1146"/>
      <c r="F37" s="36">
        <v>4.5</v>
      </c>
      <c r="G37" s="37">
        <v>4.3099999999999996</v>
      </c>
      <c r="H37" s="37">
        <v>4.2300000000000004</v>
      </c>
      <c r="I37" s="37">
        <v>4.53</v>
      </c>
      <c r="J37" s="38">
        <v>1.49</v>
      </c>
      <c r="K37" s="22"/>
      <c r="L37" s="22"/>
      <c r="M37" s="22"/>
      <c r="N37" s="22"/>
      <c r="O37" s="22"/>
      <c r="P37" s="22"/>
    </row>
    <row r="38" spans="1:16" ht="39" customHeight="1" x14ac:dyDescent="0.15">
      <c r="A38" s="22"/>
      <c r="B38" s="35"/>
      <c r="C38" s="1144" t="s">
        <v>538</v>
      </c>
      <c r="D38" s="1145"/>
      <c r="E38" s="1146"/>
      <c r="F38" s="36">
        <v>0.78</v>
      </c>
      <c r="G38" s="37">
        <v>0.73</v>
      </c>
      <c r="H38" s="37">
        <v>1.25</v>
      </c>
      <c r="I38" s="37">
        <v>1.34</v>
      </c>
      <c r="J38" s="38">
        <v>1.19</v>
      </c>
      <c r="K38" s="22"/>
      <c r="L38" s="22"/>
      <c r="M38" s="22"/>
      <c r="N38" s="22"/>
      <c r="O38" s="22"/>
      <c r="P38" s="22"/>
    </row>
    <row r="39" spans="1:16" ht="39" customHeight="1" x14ac:dyDescent="0.15">
      <c r="A39" s="22"/>
      <c r="B39" s="35"/>
      <c r="C39" s="1144" t="s">
        <v>539</v>
      </c>
      <c r="D39" s="1145"/>
      <c r="E39" s="1146"/>
      <c r="F39" s="36" t="s">
        <v>540</v>
      </c>
      <c r="G39" s="37">
        <v>0.47</v>
      </c>
      <c r="H39" s="37">
        <v>1.08</v>
      </c>
      <c r="I39" s="37">
        <v>0.34</v>
      </c>
      <c r="J39" s="38">
        <v>0.38</v>
      </c>
      <c r="K39" s="22"/>
      <c r="L39" s="22"/>
      <c r="M39" s="22"/>
      <c r="N39" s="22"/>
      <c r="O39" s="22"/>
      <c r="P39" s="22"/>
    </row>
    <row r="40" spans="1:16" ht="39" customHeight="1" x14ac:dyDescent="0.15">
      <c r="A40" s="22"/>
      <c r="B40" s="35"/>
      <c r="C40" s="1144" t="s">
        <v>541</v>
      </c>
      <c r="D40" s="1145"/>
      <c r="E40" s="1146"/>
      <c r="F40" s="36">
        <v>0.18</v>
      </c>
      <c r="G40" s="37">
        <v>0.16</v>
      </c>
      <c r="H40" s="37">
        <v>0.17</v>
      </c>
      <c r="I40" s="37">
        <v>0.2</v>
      </c>
      <c r="J40" s="38">
        <v>0.2</v>
      </c>
      <c r="K40" s="22"/>
      <c r="L40" s="22"/>
      <c r="M40" s="22"/>
      <c r="N40" s="22"/>
      <c r="O40" s="22"/>
      <c r="P40" s="22"/>
    </row>
    <row r="41" spans="1:16" ht="39" customHeight="1" x14ac:dyDescent="0.15">
      <c r="A41" s="22"/>
      <c r="B41" s="35"/>
      <c r="C41" s="1144" t="s">
        <v>542</v>
      </c>
      <c r="D41" s="1145"/>
      <c r="E41" s="1146"/>
      <c r="F41" s="36">
        <v>0.04</v>
      </c>
      <c r="G41" s="37">
        <v>0.05</v>
      </c>
      <c r="H41" s="37">
        <v>0.13</v>
      </c>
      <c r="I41" s="37">
        <v>0.14000000000000001</v>
      </c>
      <c r="J41" s="38">
        <v>0.01</v>
      </c>
      <c r="K41" s="22"/>
      <c r="L41" s="22"/>
      <c r="M41" s="22"/>
      <c r="N41" s="22"/>
      <c r="O41" s="22"/>
      <c r="P41" s="22"/>
    </row>
    <row r="42" spans="1:16" ht="39" customHeight="1" x14ac:dyDescent="0.15">
      <c r="A42" s="22"/>
      <c r="B42" s="39"/>
      <c r="C42" s="1144" t="s">
        <v>543</v>
      </c>
      <c r="D42" s="1145"/>
      <c r="E42" s="1146"/>
      <c r="F42" s="36" t="s">
        <v>505</v>
      </c>
      <c r="G42" s="37" t="s">
        <v>505</v>
      </c>
      <c r="H42" s="37" t="s">
        <v>505</v>
      </c>
      <c r="I42" s="37" t="s">
        <v>505</v>
      </c>
      <c r="J42" s="38" t="s">
        <v>505</v>
      </c>
      <c r="K42" s="22"/>
      <c r="L42" s="22"/>
      <c r="M42" s="22"/>
      <c r="N42" s="22"/>
      <c r="O42" s="22"/>
      <c r="P42" s="22"/>
    </row>
    <row r="43" spans="1:16" ht="39" customHeight="1" thickBot="1" x14ac:dyDescent="0.2">
      <c r="A43" s="22"/>
      <c r="B43" s="40"/>
      <c r="C43" s="1147" t="s">
        <v>544</v>
      </c>
      <c r="D43" s="1148"/>
      <c r="E43" s="1149"/>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60vZ/CUXLVyEAFw1RUNW/rvnHhPFIIDOk3xJqg3qTZZxSIwU1wT0KrK01+BZRUZPHru0DWMY6l63x3+jKLsTA==" saltValue="+WKJVkdeAEOHUtfYHQnR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2899</v>
      </c>
      <c r="L45" s="60">
        <v>3050</v>
      </c>
      <c r="M45" s="60">
        <v>2991</v>
      </c>
      <c r="N45" s="60">
        <v>3036</v>
      </c>
      <c r="O45" s="61">
        <v>3061</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505</v>
      </c>
      <c r="L46" s="64" t="s">
        <v>505</v>
      </c>
      <c r="M46" s="64" t="s">
        <v>505</v>
      </c>
      <c r="N46" s="64" t="s">
        <v>505</v>
      </c>
      <c r="O46" s="65" t="s">
        <v>505</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505</v>
      </c>
      <c r="L47" s="64" t="s">
        <v>505</v>
      </c>
      <c r="M47" s="64" t="s">
        <v>505</v>
      </c>
      <c r="N47" s="64" t="s">
        <v>505</v>
      </c>
      <c r="O47" s="65" t="s">
        <v>505</v>
      </c>
      <c r="P47" s="48"/>
      <c r="Q47" s="48"/>
      <c r="R47" s="48"/>
      <c r="S47" s="48"/>
      <c r="T47" s="48"/>
      <c r="U47" s="48"/>
    </row>
    <row r="48" spans="1:21" ht="30.75" customHeight="1" x14ac:dyDescent="0.15">
      <c r="A48" s="48"/>
      <c r="B48" s="1177"/>
      <c r="C48" s="1178"/>
      <c r="D48" s="62"/>
      <c r="E48" s="1154" t="s">
        <v>13</v>
      </c>
      <c r="F48" s="1154"/>
      <c r="G48" s="1154"/>
      <c r="H48" s="1154"/>
      <c r="I48" s="1154"/>
      <c r="J48" s="1155"/>
      <c r="K48" s="63">
        <v>906</v>
      </c>
      <c r="L48" s="64">
        <v>908</v>
      </c>
      <c r="M48" s="64">
        <v>958</v>
      </c>
      <c r="N48" s="64">
        <v>987</v>
      </c>
      <c r="O48" s="65">
        <v>958</v>
      </c>
      <c r="P48" s="48"/>
      <c r="Q48" s="48"/>
      <c r="R48" s="48"/>
      <c r="S48" s="48"/>
      <c r="T48" s="48"/>
      <c r="U48" s="48"/>
    </row>
    <row r="49" spans="1:21" ht="30.75" customHeight="1" x14ac:dyDescent="0.15">
      <c r="A49" s="48"/>
      <c r="B49" s="1177"/>
      <c r="C49" s="1178"/>
      <c r="D49" s="62"/>
      <c r="E49" s="1154" t="s">
        <v>14</v>
      </c>
      <c r="F49" s="1154"/>
      <c r="G49" s="1154"/>
      <c r="H49" s="1154"/>
      <c r="I49" s="1154"/>
      <c r="J49" s="1155"/>
      <c r="K49" s="63">
        <v>1</v>
      </c>
      <c r="L49" s="64">
        <v>1</v>
      </c>
      <c r="M49" s="64">
        <v>1</v>
      </c>
      <c r="N49" s="64">
        <v>1</v>
      </c>
      <c r="O49" s="65">
        <v>1</v>
      </c>
      <c r="P49" s="48"/>
      <c r="Q49" s="48"/>
      <c r="R49" s="48"/>
      <c r="S49" s="48"/>
      <c r="T49" s="48"/>
      <c r="U49" s="48"/>
    </row>
    <row r="50" spans="1:21" ht="30.75" customHeight="1" x14ac:dyDescent="0.15">
      <c r="A50" s="48"/>
      <c r="B50" s="1177"/>
      <c r="C50" s="1178"/>
      <c r="D50" s="62"/>
      <c r="E50" s="1154" t="s">
        <v>15</v>
      </c>
      <c r="F50" s="1154"/>
      <c r="G50" s="1154"/>
      <c r="H50" s="1154"/>
      <c r="I50" s="1154"/>
      <c r="J50" s="1155"/>
      <c r="K50" s="63">
        <v>116</v>
      </c>
      <c r="L50" s="64">
        <v>155</v>
      </c>
      <c r="M50" s="64">
        <v>169</v>
      </c>
      <c r="N50" s="64">
        <v>193</v>
      </c>
      <c r="O50" s="65">
        <v>184</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505</v>
      </c>
      <c r="L51" s="64" t="s">
        <v>505</v>
      </c>
      <c r="M51" s="64" t="s">
        <v>505</v>
      </c>
      <c r="N51" s="64" t="s">
        <v>505</v>
      </c>
      <c r="O51" s="65">
        <v>0</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2647</v>
      </c>
      <c r="L52" s="64">
        <v>2952</v>
      </c>
      <c r="M52" s="64">
        <v>3095</v>
      </c>
      <c r="N52" s="64">
        <v>3105</v>
      </c>
      <c r="O52" s="65">
        <v>3247</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1275</v>
      </c>
      <c r="L53" s="69">
        <v>1162</v>
      </c>
      <c r="M53" s="69">
        <v>1024</v>
      </c>
      <c r="N53" s="69">
        <v>1112</v>
      </c>
      <c r="O53" s="70">
        <v>957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9TRQ8Ota43kjkOU3WoqTbEMHqfEHo1+pPQXx1idlwiw5q/fTnO/CsCxrVnOpe8mKMccTxY/OyOa0GTRr+ZDcw==" saltValue="UTM+x/B5AOU6C1qpod7U3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5" t="s">
        <v>30</v>
      </c>
      <c r="C41" s="1196"/>
      <c r="D41" s="105"/>
      <c r="E41" s="1197" t="s">
        <v>31</v>
      </c>
      <c r="F41" s="1197"/>
      <c r="G41" s="1197"/>
      <c r="H41" s="1198"/>
      <c r="I41" s="355">
        <v>31459</v>
      </c>
      <c r="J41" s="356">
        <v>31428</v>
      </c>
      <c r="K41" s="356">
        <v>30794</v>
      </c>
      <c r="L41" s="356">
        <v>28746</v>
      </c>
      <c r="M41" s="357">
        <v>30093</v>
      </c>
    </row>
    <row r="42" spans="2:13" ht="27.75" customHeight="1" x14ac:dyDescent="0.15">
      <c r="B42" s="1185"/>
      <c r="C42" s="1186"/>
      <c r="D42" s="106"/>
      <c r="E42" s="1189" t="s">
        <v>32</v>
      </c>
      <c r="F42" s="1189"/>
      <c r="G42" s="1189"/>
      <c r="H42" s="1190"/>
      <c r="I42" s="358" t="s">
        <v>505</v>
      </c>
      <c r="J42" s="359" t="s">
        <v>505</v>
      </c>
      <c r="K42" s="359" t="s">
        <v>505</v>
      </c>
      <c r="L42" s="359" t="s">
        <v>505</v>
      </c>
      <c r="M42" s="360" t="s">
        <v>505</v>
      </c>
    </row>
    <row r="43" spans="2:13" ht="27.75" customHeight="1" x14ac:dyDescent="0.15">
      <c r="B43" s="1185"/>
      <c r="C43" s="1186"/>
      <c r="D43" s="106"/>
      <c r="E43" s="1189" t="s">
        <v>33</v>
      </c>
      <c r="F43" s="1189"/>
      <c r="G43" s="1189"/>
      <c r="H43" s="1190"/>
      <c r="I43" s="358">
        <v>12124</v>
      </c>
      <c r="J43" s="359">
        <v>12172</v>
      </c>
      <c r="K43" s="359">
        <v>11872</v>
      </c>
      <c r="L43" s="359">
        <v>11758</v>
      </c>
      <c r="M43" s="360">
        <v>11626</v>
      </c>
    </row>
    <row r="44" spans="2:13" ht="27.75" customHeight="1" x14ac:dyDescent="0.15">
      <c r="B44" s="1185"/>
      <c r="C44" s="1186"/>
      <c r="D44" s="106"/>
      <c r="E44" s="1189" t="s">
        <v>34</v>
      </c>
      <c r="F44" s="1189"/>
      <c r="G44" s="1189"/>
      <c r="H44" s="1190"/>
      <c r="I44" s="358">
        <v>1061</v>
      </c>
      <c r="J44" s="359">
        <v>1204</v>
      </c>
      <c r="K44" s="359">
        <v>1053</v>
      </c>
      <c r="L44" s="359">
        <v>847</v>
      </c>
      <c r="M44" s="360">
        <v>764</v>
      </c>
    </row>
    <row r="45" spans="2:13" ht="27.75" customHeight="1" x14ac:dyDescent="0.15">
      <c r="B45" s="1185"/>
      <c r="C45" s="1186"/>
      <c r="D45" s="106"/>
      <c r="E45" s="1189" t="s">
        <v>35</v>
      </c>
      <c r="F45" s="1189"/>
      <c r="G45" s="1189"/>
      <c r="H45" s="1190"/>
      <c r="I45" s="358">
        <v>2819</v>
      </c>
      <c r="J45" s="359">
        <v>2611</v>
      </c>
      <c r="K45" s="359">
        <v>2386</v>
      </c>
      <c r="L45" s="359">
        <v>2364</v>
      </c>
      <c r="M45" s="360">
        <v>2155</v>
      </c>
    </row>
    <row r="46" spans="2:13" ht="27.75" customHeight="1" x14ac:dyDescent="0.15">
      <c r="B46" s="1185"/>
      <c r="C46" s="1186"/>
      <c r="D46" s="107"/>
      <c r="E46" s="1189" t="s">
        <v>36</v>
      </c>
      <c r="F46" s="1189"/>
      <c r="G46" s="1189"/>
      <c r="H46" s="1190"/>
      <c r="I46" s="358" t="s">
        <v>505</v>
      </c>
      <c r="J46" s="359" t="s">
        <v>505</v>
      </c>
      <c r="K46" s="359" t="s">
        <v>505</v>
      </c>
      <c r="L46" s="359" t="s">
        <v>505</v>
      </c>
      <c r="M46" s="360" t="s">
        <v>505</v>
      </c>
    </row>
    <row r="47" spans="2:13" ht="27.75" customHeight="1" x14ac:dyDescent="0.15">
      <c r="B47" s="1185"/>
      <c r="C47" s="1186"/>
      <c r="D47" s="108"/>
      <c r="E47" s="1199" t="s">
        <v>37</v>
      </c>
      <c r="F47" s="1200"/>
      <c r="G47" s="1200"/>
      <c r="H47" s="1201"/>
      <c r="I47" s="358" t="s">
        <v>505</v>
      </c>
      <c r="J47" s="359" t="s">
        <v>505</v>
      </c>
      <c r="K47" s="359" t="s">
        <v>505</v>
      </c>
      <c r="L47" s="359" t="s">
        <v>505</v>
      </c>
      <c r="M47" s="360" t="s">
        <v>505</v>
      </c>
    </row>
    <row r="48" spans="2:13" ht="27.75" customHeight="1" x14ac:dyDescent="0.15">
      <c r="B48" s="1185"/>
      <c r="C48" s="1186"/>
      <c r="D48" s="106"/>
      <c r="E48" s="1189" t="s">
        <v>38</v>
      </c>
      <c r="F48" s="1189"/>
      <c r="G48" s="1189"/>
      <c r="H48" s="1190"/>
      <c r="I48" s="358" t="s">
        <v>505</v>
      </c>
      <c r="J48" s="359" t="s">
        <v>505</v>
      </c>
      <c r="K48" s="359" t="s">
        <v>505</v>
      </c>
      <c r="L48" s="359" t="s">
        <v>505</v>
      </c>
      <c r="M48" s="360" t="s">
        <v>505</v>
      </c>
    </row>
    <row r="49" spans="2:13" ht="27.75" customHeight="1" x14ac:dyDescent="0.15">
      <c r="B49" s="1187"/>
      <c r="C49" s="1188"/>
      <c r="D49" s="106"/>
      <c r="E49" s="1189" t="s">
        <v>39</v>
      </c>
      <c r="F49" s="1189"/>
      <c r="G49" s="1189"/>
      <c r="H49" s="1190"/>
      <c r="I49" s="358" t="s">
        <v>505</v>
      </c>
      <c r="J49" s="359" t="s">
        <v>505</v>
      </c>
      <c r="K49" s="359" t="s">
        <v>505</v>
      </c>
      <c r="L49" s="359" t="s">
        <v>505</v>
      </c>
      <c r="M49" s="360" t="s">
        <v>505</v>
      </c>
    </row>
    <row r="50" spans="2:13" ht="27.75" customHeight="1" x14ac:dyDescent="0.15">
      <c r="B50" s="1183" t="s">
        <v>40</v>
      </c>
      <c r="C50" s="1184"/>
      <c r="D50" s="109"/>
      <c r="E50" s="1189" t="s">
        <v>41</v>
      </c>
      <c r="F50" s="1189"/>
      <c r="G50" s="1189"/>
      <c r="H50" s="1190"/>
      <c r="I50" s="358">
        <v>15562</v>
      </c>
      <c r="J50" s="359">
        <v>16480</v>
      </c>
      <c r="K50" s="359">
        <v>17189</v>
      </c>
      <c r="L50" s="359">
        <v>17218</v>
      </c>
      <c r="M50" s="360">
        <v>16334</v>
      </c>
    </row>
    <row r="51" spans="2:13" ht="27.75" customHeight="1" x14ac:dyDescent="0.15">
      <c r="B51" s="1185"/>
      <c r="C51" s="1186"/>
      <c r="D51" s="106"/>
      <c r="E51" s="1189" t="s">
        <v>42</v>
      </c>
      <c r="F51" s="1189"/>
      <c r="G51" s="1189"/>
      <c r="H51" s="1190"/>
      <c r="I51" s="358">
        <v>172</v>
      </c>
      <c r="J51" s="359">
        <v>316</v>
      </c>
      <c r="K51" s="359">
        <v>296</v>
      </c>
      <c r="L51" s="359">
        <v>268</v>
      </c>
      <c r="M51" s="360">
        <v>240</v>
      </c>
    </row>
    <row r="52" spans="2:13" ht="27.75" customHeight="1" x14ac:dyDescent="0.15">
      <c r="B52" s="1187"/>
      <c r="C52" s="1188"/>
      <c r="D52" s="106"/>
      <c r="E52" s="1189" t="s">
        <v>43</v>
      </c>
      <c r="F52" s="1189"/>
      <c r="G52" s="1189"/>
      <c r="H52" s="1190"/>
      <c r="I52" s="358">
        <v>32461</v>
      </c>
      <c r="J52" s="359">
        <v>33590</v>
      </c>
      <c r="K52" s="359">
        <v>33672</v>
      </c>
      <c r="L52" s="359">
        <v>33035</v>
      </c>
      <c r="M52" s="360">
        <v>33603</v>
      </c>
    </row>
    <row r="53" spans="2:13" ht="27.75" customHeight="1" thickBot="1" x14ac:dyDescent="0.2">
      <c r="B53" s="1191" t="s">
        <v>19</v>
      </c>
      <c r="C53" s="1192"/>
      <c r="D53" s="110"/>
      <c r="E53" s="1193" t="s">
        <v>44</v>
      </c>
      <c r="F53" s="1193"/>
      <c r="G53" s="1193"/>
      <c r="H53" s="1194"/>
      <c r="I53" s="361">
        <v>-733</v>
      </c>
      <c r="J53" s="362">
        <v>-2972</v>
      </c>
      <c r="K53" s="362">
        <v>-5052</v>
      </c>
      <c r="L53" s="362">
        <v>-6805</v>
      </c>
      <c r="M53" s="363">
        <v>-5539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elSSqneJs//Yo8sXRzx+uGyTPrughtJkiD9jztYyioXzq+dQy5chDs7cUgmkUmyqQ7dltamoxlY7zfM5e18NQ==" saltValue="++Upd5P3Apl50e1zkUZz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0" t="s">
        <v>46</v>
      </c>
      <c r="D55" s="1210"/>
      <c r="E55" s="1211"/>
      <c r="F55" s="122">
        <v>4336</v>
      </c>
      <c r="G55" s="122">
        <v>4359</v>
      </c>
      <c r="H55" s="123">
        <v>4384</v>
      </c>
    </row>
    <row r="56" spans="2:8" ht="52.5" customHeight="1" x14ac:dyDescent="0.15">
      <c r="B56" s="124"/>
      <c r="C56" s="1212" t="s">
        <v>47</v>
      </c>
      <c r="D56" s="1212"/>
      <c r="E56" s="1213"/>
      <c r="F56" s="125">
        <v>2569</v>
      </c>
      <c r="G56" s="125">
        <v>2076</v>
      </c>
      <c r="H56" s="126">
        <v>1655</v>
      </c>
    </row>
    <row r="57" spans="2:8" ht="53.25" customHeight="1" x14ac:dyDescent="0.15">
      <c r="B57" s="124"/>
      <c r="C57" s="1214" t="s">
        <v>48</v>
      </c>
      <c r="D57" s="1214"/>
      <c r="E57" s="1215"/>
      <c r="F57" s="127">
        <v>11651</v>
      </c>
      <c r="G57" s="127">
        <v>12057</v>
      </c>
      <c r="H57" s="128">
        <v>11445</v>
      </c>
    </row>
    <row r="58" spans="2:8" ht="45.75" customHeight="1" x14ac:dyDescent="0.15">
      <c r="B58" s="129"/>
      <c r="C58" s="1202" t="s">
        <v>567</v>
      </c>
      <c r="D58" s="1203"/>
      <c r="E58" s="1204"/>
      <c r="F58" s="130">
        <v>3468</v>
      </c>
      <c r="G58" s="130">
        <v>4082</v>
      </c>
      <c r="H58" s="131">
        <v>4250</v>
      </c>
    </row>
    <row r="59" spans="2:8" ht="45.75" customHeight="1" x14ac:dyDescent="0.15">
      <c r="B59" s="129"/>
      <c r="C59" s="1202" t="s">
        <v>568</v>
      </c>
      <c r="D59" s="1203"/>
      <c r="E59" s="1204"/>
      <c r="F59" s="130">
        <v>3359</v>
      </c>
      <c r="G59" s="130">
        <v>3279</v>
      </c>
      <c r="H59" s="131">
        <v>2660</v>
      </c>
    </row>
    <row r="60" spans="2:8" ht="45.75" customHeight="1" x14ac:dyDescent="0.15">
      <c r="B60" s="129"/>
      <c r="C60" s="1202" t="s">
        <v>569</v>
      </c>
      <c r="D60" s="1203"/>
      <c r="E60" s="1204"/>
      <c r="F60" s="130">
        <v>2019</v>
      </c>
      <c r="G60" s="130">
        <v>2115</v>
      </c>
      <c r="H60" s="131">
        <v>2122</v>
      </c>
    </row>
    <row r="61" spans="2:8" ht="45.75" customHeight="1" x14ac:dyDescent="0.15">
      <c r="B61" s="129"/>
      <c r="C61" s="1202" t="s">
        <v>571</v>
      </c>
      <c r="D61" s="1203"/>
      <c r="E61" s="1204"/>
      <c r="F61" s="130">
        <v>660</v>
      </c>
      <c r="G61" s="130">
        <v>616</v>
      </c>
      <c r="H61" s="131">
        <v>561</v>
      </c>
    </row>
    <row r="62" spans="2:8" ht="45.75" customHeight="1" thickBot="1" x14ac:dyDescent="0.2">
      <c r="B62" s="132"/>
      <c r="C62" s="1205" t="s">
        <v>570</v>
      </c>
      <c r="D62" s="1206"/>
      <c r="E62" s="1207"/>
      <c r="F62" s="133">
        <v>401</v>
      </c>
      <c r="G62" s="133">
        <v>392</v>
      </c>
      <c r="H62" s="134">
        <v>381</v>
      </c>
    </row>
    <row r="63" spans="2:8" ht="52.5" customHeight="1" thickBot="1" x14ac:dyDescent="0.2">
      <c r="B63" s="135"/>
      <c r="C63" s="1208" t="s">
        <v>49</v>
      </c>
      <c r="D63" s="1208"/>
      <c r="E63" s="1209"/>
      <c r="F63" s="136">
        <v>18555</v>
      </c>
      <c r="G63" s="136">
        <v>18492</v>
      </c>
      <c r="H63" s="137">
        <v>17484</v>
      </c>
    </row>
    <row r="64" spans="2:8" x14ac:dyDescent="0.15"/>
  </sheetData>
  <sheetProtection algorithmName="SHA-512" hashValue="UbwBdqr6FGhNtT25VQOHhT4hG01XazdqCbhO3t0KJVTNID8YR23qtRfS8LlEf/0rc1nGjypjPFfEVos+lv8IUA==" saltValue="7DAWpcPE1Qr3+nNI+8L+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82868</v>
      </c>
      <c r="E3" s="156"/>
      <c r="F3" s="157">
        <v>70166</v>
      </c>
      <c r="G3" s="158"/>
      <c r="H3" s="159"/>
    </row>
    <row r="4" spans="1:8" x14ac:dyDescent="0.15">
      <c r="A4" s="160"/>
      <c r="B4" s="161"/>
      <c r="C4" s="162"/>
      <c r="D4" s="163">
        <v>28835</v>
      </c>
      <c r="E4" s="164"/>
      <c r="F4" s="165">
        <v>36115</v>
      </c>
      <c r="G4" s="166"/>
      <c r="H4" s="167"/>
    </row>
    <row r="5" spans="1:8" x14ac:dyDescent="0.15">
      <c r="A5" s="148" t="s">
        <v>523</v>
      </c>
      <c r="B5" s="153"/>
      <c r="C5" s="154"/>
      <c r="D5" s="155">
        <v>80524</v>
      </c>
      <c r="E5" s="156"/>
      <c r="F5" s="157">
        <v>70329</v>
      </c>
      <c r="G5" s="158"/>
      <c r="H5" s="159"/>
    </row>
    <row r="6" spans="1:8" x14ac:dyDescent="0.15">
      <c r="A6" s="160"/>
      <c r="B6" s="161"/>
      <c r="C6" s="162"/>
      <c r="D6" s="163">
        <v>52016</v>
      </c>
      <c r="E6" s="164"/>
      <c r="F6" s="165">
        <v>39403</v>
      </c>
      <c r="G6" s="166"/>
      <c r="H6" s="167"/>
    </row>
    <row r="7" spans="1:8" x14ac:dyDescent="0.15">
      <c r="A7" s="148" t="s">
        <v>524</v>
      </c>
      <c r="B7" s="153"/>
      <c r="C7" s="154"/>
      <c r="D7" s="155">
        <v>75044</v>
      </c>
      <c r="E7" s="156"/>
      <c r="F7" s="157">
        <v>71871</v>
      </c>
      <c r="G7" s="158"/>
      <c r="H7" s="159"/>
    </row>
    <row r="8" spans="1:8" x14ac:dyDescent="0.15">
      <c r="A8" s="160"/>
      <c r="B8" s="161"/>
      <c r="C8" s="162"/>
      <c r="D8" s="163">
        <v>55533</v>
      </c>
      <c r="E8" s="164"/>
      <c r="F8" s="165">
        <v>38232</v>
      </c>
      <c r="G8" s="166"/>
      <c r="H8" s="167"/>
    </row>
    <row r="9" spans="1:8" x14ac:dyDescent="0.15">
      <c r="A9" s="148" t="s">
        <v>525</v>
      </c>
      <c r="B9" s="153"/>
      <c r="C9" s="154"/>
      <c r="D9" s="155">
        <v>65591</v>
      </c>
      <c r="E9" s="156"/>
      <c r="F9" s="157">
        <v>71807</v>
      </c>
      <c r="G9" s="158"/>
      <c r="H9" s="159"/>
    </row>
    <row r="10" spans="1:8" x14ac:dyDescent="0.15">
      <c r="A10" s="160"/>
      <c r="B10" s="161"/>
      <c r="C10" s="162"/>
      <c r="D10" s="163">
        <v>43946</v>
      </c>
      <c r="E10" s="164"/>
      <c r="F10" s="165">
        <v>37333</v>
      </c>
      <c r="G10" s="166"/>
      <c r="H10" s="167"/>
    </row>
    <row r="11" spans="1:8" x14ac:dyDescent="0.15">
      <c r="A11" s="148" t="s">
        <v>526</v>
      </c>
      <c r="B11" s="153"/>
      <c r="C11" s="154"/>
      <c r="D11" s="155">
        <v>125186</v>
      </c>
      <c r="E11" s="156"/>
      <c r="F11" s="157">
        <v>80821</v>
      </c>
      <c r="G11" s="158"/>
      <c r="H11" s="159"/>
    </row>
    <row r="12" spans="1:8" x14ac:dyDescent="0.15">
      <c r="A12" s="160"/>
      <c r="B12" s="161"/>
      <c r="C12" s="168"/>
      <c r="D12" s="163">
        <v>99289</v>
      </c>
      <c r="E12" s="164"/>
      <c r="F12" s="165">
        <v>49586</v>
      </c>
      <c r="G12" s="166"/>
      <c r="H12" s="167"/>
    </row>
    <row r="13" spans="1:8" x14ac:dyDescent="0.15">
      <c r="A13" s="148"/>
      <c r="B13" s="153"/>
      <c r="C13" s="169"/>
      <c r="D13" s="170">
        <v>85843</v>
      </c>
      <c r="E13" s="171"/>
      <c r="F13" s="172">
        <v>72999</v>
      </c>
      <c r="G13" s="173"/>
      <c r="H13" s="159"/>
    </row>
    <row r="14" spans="1:8" x14ac:dyDescent="0.15">
      <c r="A14" s="160"/>
      <c r="B14" s="161"/>
      <c r="C14" s="162"/>
      <c r="D14" s="163">
        <v>55924</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6.66</v>
      </c>
      <c r="C19" s="174">
        <f>ROUND(VALUE(SUBSTITUTE(実質収支比率等に係る経年分析!G$48,"▲","-")),2)</f>
        <v>6.22</v>
      </c>
      <c r="D19" s="174">
        <f>ROUND(VALUE(SUBSTITUTE(実質収支比率等に係る経年分析!H$48,"▲","-")),2)</f>
        <v>5.97</v>
      </c>
      <c r="E19" s="174">
        <f>ROUND(VALUE(SUBSTITUTE(実質収支比率等に係る経年分析!I$48,"▲","-")),2)</f>
        <v>6.66</v>
      </c>
      <c r="F19" s="174">
        <f>ROUND(VALUE(SUBSTITUTE(実質収支比率等に係る経年分析!J$48,"▲","-")),2)</f>
        <v>7.97</v>
      </c>
    </row>
    <row r="20" spans="1:11" x14ac:dyDescent="0.15">
      <c r="A20" s="174" t="s">
        <v>53</v>
      </c>
      <c r="B20" s="174">
        <f>ROUND(VALUE(SUBSTITUTE(実質収支比率等に係る経年分析!F$47,"▲","-")),2)</f>
        <v>27.3</v>
      </c>
      <c r="C20" s="174">
        <f>ROUND(VALUE(SUBSTITUTE(実質収支比率等に係る経年分析!G$47,"▲","-")),2)</f>
        <v>27.85</v>
      </c>
      <c r="D20" s="174">
        <f>ROUND(VALUE(SUBSTITUTE(実質収支比率等に係る経年分析!H$47,"▲","-")),2)</f>
        <v>27.02</v>
      </c>
      <c r="E20" s="174">
        <f>ROUND(VALUE(SUBSTITUTE(実質収支比率等に係る経年分析!I$47,"▲","-")),2)</f>
        <v>28.01</v>
      </c>
      <c r="F20" s="174">
        <f>ROUND(VALUE(SUBSTITUTE(実質収支比率等に係る経年分析!J$47,"▲","-")),2)</f>
        <v>27.48</v>
      </c>
    </row>
    <row r="21" spans="1:11" x14ac:dyDescent="0.15">
      <c r="A21" s="174" t="s">
        <v>54</v>
      </c>
      <c r="B21" s="174">
        <f>IF(ISNUMBER(VALUE(SUBSTITUTE(実質収支比率等に係る経年分析!F$49,"▲","-"))),ROUND(VALUE(SUBSTITUTE(実質収支比率等に係る経年分析!F$49,"▲","-")),2),NA())</f>
        <v>3.03</v>
      </c>
      <c r="C21" s="174">
        <f>IF(ISNUMBER(VALUE(SUBSTITUTE(実質収支比率等に係る経年分析!G$49,"▲","-"))),ROUND(VALUE(SUBSTITUTE(実質収支比率等に係る経年分析!G$49,"▲","-")),2),NA())</f>
        <v>7.95</v>
      </c>
      <c r="D21" s="174">
        <f>IF(ISNUMBER(VALUE(SUBSTITUTE(実質収支比率等に係る経年分析!H$49,"▲","-"))),ROUND(VALUE(SUBSTITUTE(実質収支比率等に係る経年分析!H$49,"▲","-")),2),NA())</f>
        <v>9.35</v>
      </c>
      <c r="E21" s="174">
        <f>IF(ISNUMBER(VALUE(SUBSTITUTE(実質収支比率等に係る経年分析!I$49,"▲","-"))),ROUND(VALUE(SUBSTITUTE(実質収支比率等に係る経年分析!I$49,"▲","-")),2),NA())</f>
        <v>9.7799999999999994</v>
      </c>
      <c r="F21" s="174">
        <f>IF(ISNUMBER(VALUE(SUBSTITUTE(実質収支比率等に係る経年分析!J$49,"▲","-"))),ROUND(VALUE(SUBSTITUTE(実質収支比率等に係る経年分析!J$49,"▲","-")),2),NA())</f>
        <v>8.3699999999999992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国民健康保険特別会計（直営診療施設勘定）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15">
      <c r="A31" s="175" t="str">
        <f>IF(連結実質赤字比率に係る赤字・黒字の構成分析!C$39="",NA(),連結実質赤字比率に係る赤字・黒字の構成分析!C$39)</f>
        <v>国民健康保険特別会計（事業勘定）</v>
      </c>
      <c r="B31" s="175">
        <f>IF(ROUND(VALUE(SUBSTITUTE(連結実質赤字比率に係る赤字・黒字の構成分析!F$39,"▲", "-")), 2) &lt; 0, ABS(ROUND(VALUE(SUBSTITUTE(連結実質赤字比率に係る赤字・黒字の構成分析!F$39,"▲", "-")), 2)), NA())</f>
        <v>0.01</v>
      </c>
      <c r="C31" s="175" t="e">
        <f>IF(ROUND(VALUE(SUBSTITUTE(連結実質赤字比率に係る赤字・黒字の構成分析!F$39,"▲", "-")), 2) &gt;= 0, ABS(ROUND(VALUE(SUBSTITUTE(連結実質赤字比率に係る赤字・黒字の構成分析!F$39,"▲", "-")), 2)), NA())</f>
        <v>#N/A</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1.19</v>
      </c>
    </row>
    <row r="33" spans="1:16" x14ac:dyDescent="0.15">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4.3099999999999996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4.2300000000000004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8.7799999999999994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2647</v>
      </c>
      <c r="E42" s="176"/>
      <c r="F42" s="176"/>
      <c r="G42" s="176">
        <f>'実質公債費比率（分子）の構造'!L$52</f>
        <v>2952</v>
      </c>
      <c r="H42" s="176"/>
      <c r="I42" s="176"/>
      <c r="J42" s="176">
        <f>'実質公債費比率（分子）の構造'!M$52</f>
        <v>3095</v>
      </c>
      <c r="K42" s="176"/>
      <c r="L42" s="176"/>
      <c r="M42" s="176">
        <f>'実質公債費比率（分子）の構造'!N$52</f>
        <v>3105</v>
      </c>
      <c r="N42" s="176"/>
      <c r="O42" s="176"/>
      <c r="P42" s="176">
        <f>'実質公債費比率（分子）の構造'!O$52</f>
        <v>3247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116</v>
      </c>
      <c r="C44" s="176"/>
      <c r="D44" s="176"/>
      <c r="E44" s="176">
        <f>'実質公債費比率（分子）の構造'!L$50</f>
        <v>155</v>
      </c>
      <c r="F44" s="176"/>
      <c r="G44" s="176"/>
      <c r="H44" s="176">
        <f>'実質公債費比率（分子）の構造'!M$50</f>
        <v>169</v>
      </c>
      <c r="I44" s="176"/>
      <c r="J44" s="176"/>
      <c r="K44" s="176">
        <f>'実質公債費比率（分子）の構造'!N$50</f>
        <v>193</v>
      </c>
      <c r="L44" s="176"/>
      <c r="M44" s="176"/>
      <c r="N44" s="176">
        <f>'実質公債費比率（分子）の構造'!O$50</f>
        <v>184</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64</v>
      </c>
      <c r="B46" s="176">
        <f>'実質公債費比率（分子）の構造'!K$48</f>
        <v>906</v>
      </c>
      <c r="C46" s="176"/>
      <c r="D46" s="176"/>
      <c r="E46" s="176">
        <f>'実質公債費比率（分子）の構造'!L$48</f>
        <v>908</v>
      </c>
      <c r="F46" s="176"/>
      <c r="G46" s="176"/>
      <c r="H46" s="176">
        <f>'実質公債費比率（分子）の構造'!M$48</f>
        <v>958</v>
      </c>
      <c r="I46" s="176"/>
      <c r="J46" s="176"/>
      <c r="K46" s="176">
        <f>'実質公債費比率（分子）の構造'!N$48</f>
        <v>987</v>
      </c>
      <c r="L46" s="176"/>
      <c r="M46" s="176"/>
      <c r="N46" s="176">
        <f>'実質公債費比率（分子）の構造'!O$48</f>
        <v>958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2899</v>
      </c>
      <c r="C49" s="176"/>
      <c r="D49" s="176"/>
      <c r="E49" s="176">
        <f>'実質公債費比率（分子）の構造'!L$45</f>
        <v>3050</v>
      </c>
      <c r="F49" s="176"/>
      <c r="G49" s="176"/>
      <c r="H49" s="176">
        <f>'実質公債費比率（分子）の構造'!M$45</f>
        <v>2991</v>
      </c>
      <c r="I49" s="176"/>
      <c r="J49" s="176"/>
      <c r="K49" s="176">
        <f>'実質公債費比率（分子）の構造'!N$45</f>
        <v>3036</v>
      </c>
      <c r="L49" s="176"/>
      <c r="M49" s="176"/>
      <c r="N49" s="176">
        <f>'実質公債費比率（分子）の構造'!O$45</f>
        <v>3061</v>
      </c>
      <c r="O49" s="176"/>
      <c r="P49" s="176"/>
    </row>
    <row r="50" spans="1:16" x14ac:dyDescent="0.15">
      <c r="A50" s="176" t="s">
        <v>67</v>
      </c>
      <c r="B50" s="176" t="e">
        <f>NA()</f>
        <v>#N/A</v>
      </c>
      <c r="C50" s="176">
        <f>IF(ISNUMBER('実質公債費比率（分子）の構造'!K$53),'実質公債費比率（分子）の構造'!K$53,NA())</f>
        <v>1275</v>
      </c>
      <c r="D50" s="176" t="e">
        <f>NA()</f>
        <v>#N/A</v>
      </c>
      <c r="E50" s="176" t="e">
        <f>NA()</f>
        <v>#N/A</v>
      </c>
      <c r="F50" s="176">
        <f>IF(ISNUMBER('実質公債費比率（分子）の構造'!L$53),'実質公債費比率（分子）の構造'!L$53,NA())</f>
        <v>1162</v>
      </c>
      <c r="G50" s="176" t="e">
        <f>NA()</f>
        <v>#N/A</v>
      </c>
      <c r="H50" s="176" t="e">
        <f>NA()</f>
        <v>#N/A</v>
      </c>
      <c r="I50" s="176">
        <f>IF(ISNUMBER('実質公債費比率（分子）の構造'!M$53),'実質公債費比率（分子）の構造'!M$53,NA())</f>
        <v>1024</v>
      </c>
      <c r="J50" s="176" t="e">
        <f>NA()</f>
        <v>#N/A</v>
      </c>
      <c r="K50" s="176" t="e">
        <f>NA()</f>
        <v>#N/A</v>
      </c>
      <c r="L50" s="176">
        <f>IF(ISNUMBER('実質公債費比率（分子）の構造'!N$53),'実質公債費比率（分子）の構造'!N$53,NA())</f>
        <v>1112</v>
      </c>
      <c r="M50" s="176" t="e">
        <f>NA()</f>
        <v>#N/A</v>
      </c>
      <c r="N50" s="176" t="e">
        <f>NA()</f>
        <v>#N/A</v>
      </c>
      <c r="O50" s="176">
        <f>IF(ISNUMBER('実質公債費比率（分子）の構造'!O$53),'実質公債費比率（分子）の構造'!O$53,NA())</f>
        <v>957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32461</v>
      </c>
      <c r="E56" s="175"/>
      <c r="F56" s="175"/>
      <c r="G56" s="175">
        <f>'将来負担比率（分子）の構造'!J$52</f>
        <v>33590</v>
      </c>
      <c r="H56" s="175"/>
      <c r="I56" s="175"/>
      <c r="J56" s="175">
        <f>'将来負担比率（分子）の構造'!K$52</f>
        <v>33672</v>
      </c>
      <c r="K56" s="175"/>
      <c r="L56" s="175"/>
      <c r="M56" s="175">
        <f>'将来負担比率（分子）の構造'!L$52</f>
        <v>33035</v>
      </c>
      <c r="N56" s="175"/>
      <c r="O56" s="175"/>
      <c r="P56" s="175">
        <f>'将来負担比率（分子）の構造'!M$52</f>
        <v>33603</v>
      </c>
    </row>
    <row r="57" spans="1:16" x14ac:dyDescent="0.15">
      <c r="A57" s="175" t="s">
        <v>42</v>
      </c>
      <c r="B57" s="175"/>
      <c r="C57" s="175"/>
      <c r="D57" s="175">
        <f>'将来負担比率（分子）の構造'!I$51</f>
        <v>172</v>
      </c>
      <c r="E57" s="175"/>
      <c r="F57" s="175"/>
      <c r="G57" s="175">
        <f>'将来負担比率（分子）の構造'!J$51</f>
        <v>316</v>
      </c>
      <c r="H57" s="175"/>
      <c r="I57" s="175"/>
      <c r="J57" s="175">
        <f>'将来負担比率（分子）の構造'!K$51</f>
        <v>296</v>
      </c>
      <c r="K57" s="175"/>
      <c r="L57" s="175"/>
      <c r="M57" s="175">
        <f>'将来負担比率（分子）の構造'!L$51</f>
        <v>268</v>
      </c>
      <c r="N57" s="175"/>
      <c r="O57" s="175"/>
      <c r="P57" s="175">
        <f>'将来負担比率（分子）の構造'!M$51</f>
        <v>240</v>
      </c>
    </row>
    <row r="58" spans="1:16" x14ac:dyDescent="0.15">
      <c r="A58" s="175" t="s">
        <v>41</v>
      </c>
      <c r="B58" s="175"/>
      <c r="C58" s="175"/>
      <c r="D58" s="175">
        <f>'将来負担比率（分子）の構造'!I$50</f>
        <v>15562</v>
      </c>
      <c r="E58" s="175"/>
      <c r="F58" s="175"/>
      <c r="G58" s="175">
        <f>'将来負担比率（分子）の構造'!J$50</f>
        <v>16480</v>
      </c>
      <c r="H58" s="175"/>
      <c r="I58" s="175"/>
      <c r="J58" s="175">
        <f>'将来負担比率（分子）の構造'!K$50</f>
        <v>17189</v>
      </c>
      <c r="K58" s="175"/>
      <c r="L58" s="175"/>
      <c r="M58" s="175">
        <f>'将来負担比率（分子）の構造'!L$50</f>
        <v>17218</v>
      </c>
      <c r="N58" s="175"/>
      <c r="O58" s="175"/>
      <c r="P58" s="175">
        <f>'将来負担比率（分子）の構造'!M$50</f>
        <v>16334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2819</v>
      </c>
      <c r="C62" s="175"/>
      <c r="D62" s="175"/>
      <c r="E62" s="175">
        <f>'将来負担比率（分子）の構造'!J$45</f>
        <v>2611</v>
      </c>
      <c r="F62" s="175"/>
      <c r="G62" s="175"/>
      <c r="H62" s="175">
        <f>'将来負担比率（分子）の構造'!K$45</f>
        <v>2386</v>
      </c>
      <c r="I62" s="175"/>
      <c r="J62" s="175"/>
      <c r="K62" s="175">
        <f>'将来負担比率（分子）の構造'!L$45</f>
        <v>2364</v>
      </c>
      <c r="L62" s="175"/>
      <c r="M62" s="175"/>
      <c r="N62" s="175">
        <f>'将来負担比率（分子）の構造'!M$45</f>
        <v>2155</v>
      </c>
      <c r="O62" s="175"/>
      <c r="P62" s="175"/>
    </row>
    <row r="63" spans="1:16" x14ac:dyDescent="0.15">
      <c r="A63" s="175" t="s">
        <v>34</v>
      </c>
      <c r="B63" s="175">
        <f>'将来負担比率（分子）の構造'!I$44</f>
        <v>1061</v>
      </c>
      <c r="C63" s="175"/>
      <c r="D63" s="175"/>
      <c r="E63" s="175">
        <f>'将来負担比率（分子）の構造'!J$44</f>
        <v>1204</v>
      </c>
      <c r="F63" s="175"/>
      <c r="G63" s="175"/>
      <c r="H63" s="175">
        <f>'将来負担比率（分子）の構造'!K$44</f>
        <v>1053</v>
      </c>
      <c r="I63" s="175"/>
      <c r="J63" s="175"/>
      <c r="K63" s="175">
        <f>'将来負担比率（分子）の構造'!L$44</f>
        <v>847</v>
      </c>
      <c r="L63" s="175"/>
      <c r="M63" s="175"/>
      <c r="N63" s="175">
        <f>'将来負担比率（分子）の構造'!M$44</f>
        <v>764</v>
      </c>
      <c r="O63" s="175"/>
      <c r="P63" s="175"/>
    </row>
    <row r="64" spans="1:16" x14ac:dyDescent="0.15">
      <c r="A64" s="175" t="s">
        <v>33</v>
      </c>
      <c r="B64" s="175">
        <f>'将来負担比率（分子）の構造'!I$43</f>
        <v>12124</v>
      </c>
      <c r="C64" s="175"/>
      <c r="D64" s="175"/>
      <c r="E64" s="175">
        <f>'将来負担比率（分子）の構造'!J$43</f>
        <v>12172</v>
      </c>
      <c r="F64" s="175"/>
      <c r="G64" s="175"/>
      <c r="H64" s="175">
        <f>'将来負担比率（分子）の構造'!K$43</f>
        <v>11872</v>
      </c>
      <c r="I64" s="175"/>
      <c r="J64" s="175"/>
      <c r="K64" s="175">
        <f>'将来負担比率（分子）の構造'!L$43</f>
        <v>11758</v>
      </c>
      <c r="L64" s="175"/>
      <c r="M64" s="175"/>
      <c r="N64" s="175">
        <f>'将来負担比率（分子）の構造'!M$43</f>
        <v>11626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31459</v>
      </c>
      <c r="C66" s="175"/>
      <c r="D66" s="175"/>
      <c r="E66" s="175">
        <f>'将来負担比率（分子）の構造'!J$41</f>
        <v>31428</v>
      </c>
      <c r="F66" s="175"/>
      <c r="G66" s="175"/>
      <c r="H66" s="175">
        <f>'将来負担比率（分子）の構造'!K$41</f>
        <v>30794</v>
      </c>
      <c r="I66" s="175"/>
      <c r="J66" s="175"/>
      <c r="K66" s="175">
        <f>'将来負担比率（分子）の構造'!L$41</f>
        <v>28746</v>
      </c>
      <c r="L66" s="175"/>
      <c r="M66" s="175"/>
      <c r="N66" s="175">
        <f>'将来負担比率（分子）の構造'!M$41</f>
        <v>30093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4336</v>
      </c>
      <c r="C72" s="179">
        <f>基金残高に係る経年分析!G55</f>
        <v>4359</v>
      </c>
      <c r="D72" s="179">
        <f>基金残高に係る経年分析!H55</f>
        <v>4384</v>
      </c>
    </row>
    <row r="73" spans="1:16" x14ac:dyDescent="0.15">
      <c r="A73" s="178" t="s">
        <v>74</v>
      </c>
      <c r="B73" s="179">
        <f>基金残高に係る経年分析!F56</f>
        <v>2569</v>
      </c>
      <c r="C73" s="179">
        <f>基金残高に係る経年分析!G56</f>
        <v>2076</v>
      </c>
      <c r="D73" s="179">
        <f>基金残高に係る経年分析!H56</f>
        <v>1655</v>
      </c>
    </row>
    <row r="74" spans="1:16" x14ac:dyDescent="0.15">
      <c r="A74" s="178" t="s">
        <v>75</v>
      </c>
      <c r="B74" s="179">
        <f>基金残高に係る経年分析!F57</f>
        <v>11651</v>
      </c>
      <c r="C74" s="179">
        <f>基金残高に係る経年分析!G57</f>
        <v>12057</v>
      </c>
      <c r="D74" s="179">
        <f>基金残高に係る経年分析!H57</f>
        <v>11445</v>
      </c>
    </row>
  </sheetData>
  <sheetProtection algorithmName="SHA-512" hashValue="AZw87O6u3sU8RscxkERiprva4Mbbd7E/X8TWnmu7dyRpEhDMQoFBb8U+WtZ3jN9m1QQzGfzwDLJJkLbGYd9AeA==" saltValue="kFsXraHr+VaIqg/mVKGn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2025-03-25T08:59:07Z</cp:lastPrinted>
  <dcterms:created xsi:type="dcterms:W3CDTF">2025-02-19T04:51:50Z</dcterms:created>
  <dcterms:modified xsi:type="dcterms:W3CDTF">2025-03-26T04:58:24Z</dcterms:modified>
  <cp:category/>
</cp:coreProperties>
</file>